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/>
  <mc:AlternateContent xmlns:mc="http://schemas.openxmlformats.org/markup-compatibility/2006">
    <mc:Choice Requires="x15">
      <x15ac:absPath xmlns:x15ac="http://schemas.microsoft.com/office/spreadsheetml/2010/11/ac" url="\\172.16.32.202\f\企画総務部　\企画政策課\企画政策課共有\R04\05_統計調査\05-開成町の概要\05_HPアップ用フォルダー\統計編excel版\"/>
    </mc:Choice>
  </mc:AlternateContent>
  <xr:revisionPtr revIDLastSave="0" documentId="8_{97895CE0-E565-451F-B6CF-90CED6D9D6E0}" xr6:coauthVersionLast="45" xr6:coauthVersionMax="45" xr10:uidLastSave="{00000000-0000-0000-0000-000000000000}"/>
  <bookViews>
    <workbookView xWindow="-120" yWindow="-120" windowWidth="20730" windowHeight="11160" tabRatio="723" xr2:uid="{00000000-000D-0000-FFFF-FFFF00000000}"/>
  </bookViews>
  <sheets>
    <sheet name="D" sheetId="9" r:id="rId1"/>
  </sheets>
  <definedNames>
    <definedName name="_xlnm.Print_Area" localSheetId="0">D!$A$1:$AI$50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T6" i="9" l="1"/>
  <c r="AW6" i="9" s="1"/>
  <c r="AT7" i="9"/>
  <c r="AW7" i="9"/>
  <c r="AT9" i="9"/>
  <c r="AW9" i="9" s="1"/>
  <c r="AT10" i="9"/>
  <c r="AW10" i="9"/>
  <c r="AT11" i="9"/>
  <c r="AW11" i="9" s="1"/>
  <c r="AT12" i="9"/>
  <c r="AW12" i="9"/>
  <c r="AT13" i="9"/>
  <c r="AW13" i="9" s="1"/>
  <c r="AT15" i="9"/>
  <c r="AW15" i="9"/>
  <c r="AT16" i="9"/>
  <c r="AW16" i="9" s="1"/>
  <c r="AT17" i="9"/>
  <c r="AW17" i="9"/>
  <c r="AT18" i="9"/>
  <c r="AW18" i="9" s="1"/>
  <c r="AT19" i="9"/>
  <c r="AW19" i="9"/>
  <c r="AT20" i="9"/>
  <c r="AW20" i="9" s="1"/>
  <c r="AT21" i="9"/>
  <c r="AW21" i="9"/>
  <c r="AT22" i="9"/>
  <c r="AW22" i="9" s="1"/>
  <c r="AT24" i="9"/>
  <c r="AW24" i="9"/>
  <c r="AT25" i="9"/>
  <c r="AW25" i="9" s="1"/>
  <c r="AT26" i="9"/>
  <c r="AW26" i="9"/>
  <c r="AT27" i="9"/>
  <c r="AW27" i="9" s="1"/>
  <c r="AT28" i="9"/>
  <c r="AW28" i="9"/>
  <c r="AT29" i="9"/>
  <c r="AW29" i="9" s="1"/>
  <c r="AT30" i="9"/>
  <c r="AW30" i="9"/>
  <c r="AT31" i="9"/>
  <c r="AW31" i="9" s="1"/>
  <c r="AT33" i="9"/>
  <c r="AW33" i="9"/>
  <c r="AT34" i="9"/>
  <c r="AW34" i="9" s="1"/>
  <c r="AT35" i="9"/>
  <c r="AW35" i="9"/>
  <c r="AT36" i="9"/>
  <c r="AW36" i="9" s="1"/>
  <c r="AT37" i="9"/>
  <c r="AW37" i="9"/>
  <c r="AT38" i="9"/>
  <c r="AW38" i="9" s="1"/>
  <c r="AT39" i="9"/>
  <c r="AW39" i="9"/>
  <c r="AT40" i="9"/>
  <c r="AW40" i="9" s="1"/>
  <c r="AT41" i="9"/>
  <c r="AW41" i="9"/>
  <c r="AT42" i="9"/>
  <c r="AW42" i="9" s="1"/>
  <c r="O42" i="9" l="1"/>
  <c r="O41" i="9"/>
  <c r="O40" i="9"/>
  <c r="O39" i="9"/>
  <c r="O38" i="9"/>
  <c r="O37" i="9"/>
  <c r="O36" i="9"/>
  <c r="O35" i="9"/>
  <c r="O34" i="9"/>
  <c r="O33" i="9"/>
  <c r="O31" i="9"/>
  <c r="O30" i="9"/>
  <c r="O29" i="9"/>
  <c r="O28" i="9"/>
  <c r="O27" i="9"/>
  <c r="O26" i="9"/>
  <c r="O25" i="9"/>
  <c r="O24" i="9"/>
  <c r="O22" i="9"/>
  <c r="O21" i="9"/>
  <c r="O20" i="9"/>
  <c r="O19" i="9"/>
  <c r="O18" i="9"/>
  <c r="O17" i="9"/>
  <c r="O16" i="9"/>
  <c r="O15" i="9"/>
  <c r="O13" i="9"/>
  <c r="O12" i="9"/>
  <c r="O11" i="9"/>
  <c r="O10" i="9"/>
  <c r="O9" i="9"/>
  <c r="K42" i="9"/>
  <c r="K41" i="9"/>
  <c r="K40" i="9"/>
  <c r="K39" i="9"/>
  <c r="K38" i="9"/>
  <c r="K37" i="9"/>
  <c r="K36" i="9"/>
  <c r="K35" i="9"/>
  <c r="K34" i="9"/>
  <c r="K33" i="9"/>
  <c r="K31" i="9"/>
  <c r="K30" i="9"/>
  <c r="K29" i="9"/>
  <c r="K28" i="9"/>
  <c r="K27" i="9"/>
  <c r="K26" i="9"/>
  <c r="K25" i="9"/>
  <c r="K24" i="9"/>
  <c r="K22" i="9"/>
  <c r="K21" i="9"/>
  <c r="K20" i="9"/>
  <c r="K19" i="9"/>
  <c r="K18" i="9"/>
  <c r="K17" i="9"/>
  <c r="K16" i="9"/>
  <c r="K15" i="9"/>
  <c r="K13" i="9"/>
  <c r="K12" i="9"/>
  <c r="K11" i="9"/>
  <c r="K10" i="9"/>
  <c r="O6" i="9" l="1"/>
  <c r="S42" i="9" l="1"/>
  <c r="S41" i="9"/>
  <c r="S40" i="9"/>
  <c r="S39" i="9"/>
  <c r="S38" i="9"/>
  <c r="S37" i="9"/>
  <c r="S36" i="9"/>
  <c r="S35" i="9"/>
  <c r="S34" i="9"/>
  <c r="S31" i="9"/>
  <c r="S30" i="9"/>
  <c r="S29" i="9"/>
  <c r="S28" i="9"/>
  <c r="S27" i="9"/>
  <c r="S26" i="9"/>
  <c r="S25" i="9"/>
  <c r="S22" i="9"/>
  <c r="S21" i="9"/>
  <c r="S20" i="9"/>
  <c r="S19" i="9"/>
  <c r="S18" i="9"/>
  <c r="S17" i="9"/>
  <c r="S16" i="9"/>
  <c r="S13" i="9"/>
  <c r="S12" i="9"/>
  <c r="S11" i="9"/>
  <c r="S10" i="9"/>
  <c r="AA42" i="9"/>
  <c r="AA41" i="9"/>
  <c r="AA40" i="9"/>
  <c r="AA39" i="9"/>
  <c r="AA38" i="9"/>
  <c r="AA37" i="9"/>
  <c r="AA36" i="9"/>
  <c r="AA35" i="9"/>
  <c r="AA34" i="9"/>
  <c r="AA33" i="9"/>
  <c r="AA31" i="9"/>
  <c r="AA30" i="9"/>
  <c r="AA29" i="9"/>
  <c r="AA28" i="9"/>
  <c r="AA27" i="9"/>
  <c r="AA26" i="9"/>
  <c r="AA25" i="9"/>
  <c r="AA24" i="9"/>
  <c r="AA22" i="9"/>
  <c r="AA21" i="9"/>
  <c r="AA20" i="9"/>
  <c r="AA19" i="9"/>
  <c r="AA18" i="9"/>
  <c r="AA17" i="9"/>
  <c r="AA16" i="9"/>
  <c r="AA15" i="9"/>
  <c r="AA13" i="9"/>
  <c r="AA12" i="9"/>
  <c r="AA11" i="9"/>
  <c r="AA10" i="9"/>
  <c r="AA9" i="9"/>
  <c r="AA7" i="9"/>
  <c r="AA6" i="9"/>
  <c r="W42" i="9"/>
  <c r="W41" i="9"/>
  <c r="W40" i="9"/>
  <c r="W39" i="9"/>
  <c r="W38" i="9"/>
  <c r="W37" i="9"/>
  <c r="W36" i="9"/>
  <c r="W35" i="9"/>
  <c r="W34" i="9"/>
  <c r="W33" i="9"/>
  <c r="W31" i="9"/>
  <c r="W30" i="9"/>
  <c r="W29" i="9"/>
  <c r="W28" i="9"/>
  <c r="W27" i="9"/>
  <c r="W26" i="9"/>
  <c r="W25" i="9"/>
  <c r="W24" i="9"/>
  <c r="W22" i="9"/>
  <c r="W21" i="9"/>
  <c r="W20" i="9"/>
  <c r="W19" i="9"/>
  <c r="W18" i="9"/>
  <c r="W17" i="9"/>
  <c r="W16" i="9"/>
  <c r="W15" i="9"/>
  <c r="W13" i="9"/>
  <c r="W12" i="9"/>
  <c r="W11" i="9"/>
  <c r="W10" i="9"/>
  <c r="W9" i="9"/>
  <c r="W7" i="9"/>
  <c r="W6" i="9"/>
  <c r="AE7" i="9" l="1"/>
  <c r="AE12" i="9"/>
  <c r="AE17" i="9"/>
  <c r="AE21" i="9"/>
  <c r="AE26" i="9"/>
  <c r="AE30" i="9"/>
  <c r="AE35" i="9"/>
  <c r="AE39" i="9"/>
  <c r="AE15" i="9"/>
  <c r="AA8" i="9"/>
  <c r="W43" i="9"/>
  <c r="AE9" i="9"/>
  <c r="AE13" i="9"/>
  <c r="AE18" i="9"/>
  <c r="AE22" i="9"/>
  <c r="AE27" i="9"/>
  <c r="AE31" i="9"/>
  <c r="AE36" i="9"/>
  <c r="AE40" i="9"/>
  <c r="W14" i="9"/>
  <c r="W23" i="9"/>
  <c r="W8" i="9"/>
  <c r="AE11" i="9"/>
  <c r="AE16" i="9"/>
  <c r="AE20" i="9"/>
  <c r="AE25" i="9"/>
  <c r="AE29" i="9"/>
  <c r="AE34" i="9"/>
  <c r="AE38" i="9"/>
  <c r="AE42" i="9"/>
  <c r="AE10" i="9"/>
  <c r="AE19" i="9"/>
  <c r="AE24" i="9"/>
  <c r="AE28" i="9"/>
  <c r="AE33" i="9"/>
  <c r="AE37" i="9"/>
  <c r="AE41" i="9"/>
  <c r="W32" i="9"/>
  <c r="AE6" i="9"/>
  <c r="AA14" i="9"/>
  <c r="AE14" i="9" s="1"/>
  <c r="AA32" i="9"/>
  <c r="AA23" i="9"/>
  <c r="AE23" i="9" s="1"/>
  <c r="AA43" i="9"/>
  <c r="AE32" i="9" l="1"/>
  <c r="AE8" i="9"/>
  <c r="AE43" i="9"/>
  <c r="AG30" i="9"/>
  <c r="AG41" i="9"/>
  <c r="AG15" i="9"/>
  <c r="AG24" i="9"/>
  <c r="AG19" i="9"/>
  <c r="AG9" i="9"/>
  <c r="AG35" i="9"/>
  <c r="W44" i="9"/>
  <c r="AG18" i="9"/>
  <c r="AG38" i="9"/>
  <c r="AG20" i="9"/>
  <c r="AG13" i="9"/>
  <c r="AG34" i="9"/>
  <c r="AG25" i="9"/>
  <c r="AG29" i="9"/>
  <c r="AG33" i="9"/>
  <c r="AA44" i="9"/>
  <c r="AG22" i="9"/>
  <c r="AG16" i="9"/>
  <c r="AG28" i="9"/>
  <c r="AG31" i="9"/>
  <c r="AG17" i="9"/>
  <c r="AG6" i="9"/>
  <c r="AG27" i="9"/>
  <c r="AG10" i="9"/>
  <c r="AG12" i="9"/>
  <c r="AG42" i="9"/>
  <c r="AG26" i="9"/>
  <c r="AG40" i="9"/>
  <c r="AG37" i="9"/>
  <c r="AG21" i="9"/>
  <c r="AG36" i="9"/>
  <c r="AG39" i="9"/>
  <c r="AG11" i="9"/>
  <c r="AG7" i="9"/>
  <c r="AE44" i="9" l="1"/>
  <c r="O32" i="9"/>
  <c r="O43" i="9"/>
  <c r="O23" i="9"/>
  <c r="S33" i="9"/>
  <c r="O14" i="9"/>
  <c r="O7" i="9"/>
  <c r="O8" i="9" s="1"/>
  <c r="K7" i="9"/>
  <c r="K9" i="9"/>
  <c r="K6" i="9"/>
  <c r="K8" i="9" l="1"/>
  <c r="U15" i="9"/>
  <c r="U22" i="9"/>
  <c r="U29" i="9"/>
  <c r="U20" i="9"/>
  <c r="U24" i="9"/>
  <c r="U27" i="9"/>
  <c r="U30" i="9"/>
  <c r="U39" i="9"/>
  <c r="U13" i="9"/>
  <c r="U40" i="9"/>
  <c r="U18" i="9"/>
  <c r="U25" i="9"/>
  <c r="U31" i="9"/>
  <c r="U11" i="9"/>
  <c r="U33" i="9"/>
  <c r="U37" i="9"/>
  <c r="U41" i="9"/>
  <c r="U6" i="9"/>
  <c r="U16" i="9"/>
  <c r="U19" i="9"/>
  <c r="U28" i="9"/>
  <c r="U34" i="9"/>
  <c r="U38" i="9"/>
  <c r="U42" i="9"/>
  <c r="S6" i="9"/>
  <c r="K23" i="9"/>
  <c r="S23" i="9" s="1"/>
  <c r="S15" i="9"/>
  <c r="U7" i="9"/>
  <c r="U17" i="9"/>
  <c r="U21" i="9"/>
  <c r="U35" i="9"/>
  <c r="S8" i="9"/>
  <c r="S7" i="9"/>
  <c r="K32" i="9"/>
  <c r="S32" i="9" s="1"/>
  <c r="S24" i="9"/>
  <c r="U9" i="9"/>
  <c r="U10" i="9"/>
  <c r="U12" i="9"/>
  <c r="U26" i="9"/>
  <c r="K14" i="9"/>
  <c r="S14" i="9" s="1"/>
  <c r="S9" i="9"/>
  <c r="K43" i="9"/>
  <c r="S43" i="9" s="1"/>
  <c r="U36" i="9"/>
  <c r="O44" i="9"/>
  <c r="K44" i="9" l="1"/>
  <c r="S44" i="9" s="1"/>
</calcChain>
</file>

<file path=xl/sharedStrings.xml><?xml version="1.0" encoding="utf-8"?>
<sst xmlns="http://schemas.openxmlformats.org/spreadsheetml/2006/main" count="169" uniqueCount="94">
  <si>
    <t>（各年10月1日現在）</t>
    <rPh sb="1" eb="3">
      <t>カクネン</t>
    </rPh>
    <rPh sb="5" eb="6">
      <t>ガツ</t>
    </rPh>
    <rPh sb="7" eb="8">
      <t>ニチ</t>
    </rPh>
    <rPh sb="8" eb="10">
      <t>ゲンザイ</t>
    </rPh>
    <phoneticPr fontId="2"/>
  </si>
  <si>
    <t>横浜市</t>
  </si>
  <si>
    <t>横浜市</t>
    <rPh sb="0" eb="3">
      <t>ヨコハマシ</t>
    </rPh>
    <phoneticPr fontId="2"/>
  </si>
  <si>
    <t>川崎市</t>
  </si>
  <si>
    <t>川崎市</t>
    <rPh sb="0" eb="3">
      <t>カワサキシ</t>
    </rPh>
    <phoneticPr fontId="2"/>
  </si>
  <si>
    <t>横須賀市</t>
  </si>
  <si>
    <t>横須賀市</t>
    <rPh sb="0" eb="4">
      <t>ヨコスカシ</t>
    </rPh>
    <phoneticPr fontId="2"/>
  </si>
  <si>
    <t>圏域</t>
    <rPh sb="0" eb="2">
      <t>ケンイキ</t>
    </rPh>
    <phoneticPr fontId="2"/>
  </si>
  <si>
    <t>市町村</t>
    <rPh sb="0" eb="3">
      <t>シチョウソン</t>
    </rPh>
    <phoneticPr fontId="2"/>
  </si>
  <si>
    <t>計</t>
    <rPh sb="0" eb="1">
      <t>ケイ</t>
    </rPh>
    <phoneticPr fontId="2"/>
  </si>
  <si>
    <t>鎌倉市</t>
  </si>
  <si>
    <t>鎌倉市</t>
    <rPh sb="0" eb="3">
      <t>カマクラシ</t>
    </rPh>
    <phoneticPr fontId="2"/>
  </si>
  <si>
    <t>逗子市</t>
  </si>
  <si>
    <t>逗子市</t>
    <rPh sb="0" eb="3">
      <t>ズシシ</t>
    </rPh>
    <phoneticPr fontId="2"/>
  </si>
  <si>
    <t>三浦市</t>
  </si>
  <si>
    <t>三浦市</t>
    <rPh sb="0" eb="3">
      <t>ミウラシ</t>
    </rPh>
    <phoneticPr fontId="2"/>
  </si>
  <si>
    <t>葉山町</t>
    <rPh sb="0" eb="2">
      <t>ハヤマ</t>
    </rPh>
    <rPh sb="2" eb="3">
      <t>マチ</t>
    </rPh>
    <phoneticPr fontId="2"/>
  </si>
  <si>
    <t>相模原市</t>
  </si>
  <si>
    <t>相模原市</t>
    <rPh sb="0" eb="4">
      <t>サガミハラシ</t>
    </rPh>
    <phoneticPr fontId="2"/>
  </si>
  <si>
    <t>厚木市</t>
  </si>
  <si>
    <t>厚木市</t>
    <rPh sb="0" eb="3">
      <t>アツギシ</t>
    </rPh>
    <phoneticPr fontId="2"/>
  </si>
  <si>
    <t>大和市</t>
  </si>
  <si>
    <t>大和市</t>
    <rPh sb="0" eb="3">
      <t>ヤマトシ</t>
    </rPh>
    <phoneticPr fontId="2"/>
  </si>
  <si>
    <t>海老名市</t>
  </si>
  <si>
    <t>海老名市</t>
    <rPh sb="0" eb="4">
      <t>エビナシ</t>
    </rPh>
    <phoneticPr fontId="2"/>
  </si>
  <si>
    <t>座間市</t>
  </si>
  <si>
    <t>座間市</t>
    <rPh sb="0" eb="3">
      <t>ザマシ</t>
    </rPh>
    <phoneticPr fontId="2"/>
  </si>
  <si>
    <t>綾瀬市</t>
  </si>
  <si>
    <t>綾瀬市</t>
    <rPh sb="0" eb="3">
      <t>アヤセシ</t>
    </rPh>
    <phoneticPr fontId="2"/>
  </si>
  <si>
    <t>愛川町</t>
  </si>
  <si>
    <t>愛川町</t>
    <rPh sb="0" eb="3">
      <t>アイカワマチ</t>
    </rPh>
    <phoneticPr fontId="2"/>
  </si>
  <si>
    <t>清川村</t>
  </si>
  <si>
    <t>清川村</t>
    <rPh sb="0" eb="3">
      <t>キヨカワムラ</t>
    </rPh>
    <phoneticPr fontId="2"/>
  </si>
  <si>
    <t>平塚市</t>
  </si>
  <si>
    <t>平塚市</t>
    <rPh sb="0" eb="3">
      <t>ヒラツカシ</t>
    </rPh>
    <phoneticPr fontId="2"/>
  </si>
  <si>
    <t>藤沢市</t>
  </si>
  <si>
    <t>藤沢市</t>
    <rPh sb="0" eb="3">
      <t>フジサワシ</t>
    </rPh>
    <phoneticPr fontId="2"/>
  </si>
  <si>
    <t>茅ヶ崎市</t>
  </si>
  <si>
    <t>茅ヶ崎市</t>
    <rPh sb="0" eb="4">
      <t>チガサキシ</t>
    </rPh>
    <phoneticPr fontId="2"/>
  </si>
  <si>
    <t>秦野市</t>
  </si>
  <si>
    <t>秦野市</t>
    <rPh sb="0" eb="3">
      <t>ハダノシ</t>
    </rPh>
    <phoneticPr fontId="2"/>
  </si>
  <si>
    <t>伊勢原市</t>
  </si>
  <si>
    <t>伊勢原市</t>
    <rPh sb="0" eb="4">
      <t>イセハラシ</t>
    </rPh>
    <phoneticPr fontId="2"/>
  </si>
  <si>
    <t>寒川町</t>
    <rPh sb="0" eb="3">
      <t>サムカワマチ</t>
    </rPh>
    <phoneticPr fontId="2"/>
  </si>
  <si>
    <t>大磯町</t>
  </si>
  <si>
    <t>大磯町</t>
    <rPh sb="0" eb="3">
      <t>オオイソマチ</t>
    </rPh>
    <phoneticPr fontId="2"/>
  </si>
  <si>
    <t>二宮町</t>
  </si>
  <si>
    <t>二宮町</t>
    <rPh sb="0" eb="2">
      <t>ニノミヤ</t>
    </rPh>
    <rPh sb="2" eb="3">
      <t>マチ</t>
    </rPh>
    <phoneticPr fontId="2"/>
  </si>
  <si>
    <t>小田原市</t>
  </si>
  <si>
    <t>小田原市</t>
    <rPh sb="0" eb="4">
      <t>オダワラシ</t>
    </rPh>
    <phoneticPr fontId="2"/>
  </si>
  <si>
    <t>南足柄市</t>
  </si>
  <si>
    <t>南足柄市</t>
    <rPh sb="0" eb="4">
      <t>ミナミアシガラシ</t>
    </rPh>
    <phoneticPr fontId="2"/>
  </si>
  <si>
    <t>中井町</t>
  </si>
  <si>
    <t>中井町</t>
    <rPh sb="0" eb="1">
      <t>ナカ</t>
    </rPh>
    <rPh sb="1" eb="3">
      <t>イマチ</t>
    </rPh>
    <phoneticPr fontId="2"/>
  </si>
  <si>
    <t>大井町</t>
  </si>
  <si>
    <t>大井町</t>
    <rPh sb="0" eb="3">
      <t>オオイマチ</t>
    </rPh>
    <phoneticPr fontId="2"/>
  </si>
  <si>
    <t>松田町</t>
  </si>
  <si>
    <t>松田町</t>
    <rPh sb="0" eb="3">
      <t>マツダマチ</t>
    </rPh>
    <phoneticPr fontId="2"/>
  </si>
  <si>
    <t>開成町</t>
  </si>
  <si>
    <t>開成町</t>
    <rPh sb="0" eb="3">
      <t>カイセイマチ</t>
    </rPh>
    <phoneticPr fontId="2"/>
  </si>
  <si>
    <t>山北町</t>
  </si>
  <si>
    <t>山北町</t>
    <rPh sb="0" eb="3">
      <t>ヤマキタマチ</t>
    </rPh>
    <phoneticPr fontId="2"/>
  </si>
  <si>
    <t>箱根町</t>
  </si>
  <si>
    <t>箱根町</t>
    <rPh sb="0" eb="3">
      <t>ハコネマチ</t>
    </rPh>
    <phoneticPr fontId="2"/>
  </si>
  <si>
    <t>真鶴町</t>
  </si>
  <si>
    <t>真鶴町</t>
    <rPh sb="0" eb="2">
      <t>マナヅル</t>
    </rPh>
    <rPh sb="2" eb="3">
      <t>マチ</t>
    </rPh>
    <phoneticPr fontId="2"/>
  </si>
  <si>
    <t>湯河原町</t>
  </si>
  <si>
    <t>湯河原町</t>
    <rPh sb="0" eb="4">
      <t>ユガワラマチ</t>
    </rPh>
    <phoneticPr fontId="2"/>
  </si>
  <si>
    <t>県計</t>
    <rPh sb="0" eb="1">
      <t>ケン</t>
    </rPh>
    <rPh sb="1" eb="2">
      <t>ケイ</t>
    </rPh>
    <phoneticPr fontId="2"/>
  </si>
  <si>
    <t>&lt;元データ&gt;</t>
    <rPh sb="1" eb="2">
      <t>モト</t>
    </rPh>
    <phoneticPr fontId="2"/>
  </si>
  <si>
    <t>増減率</t>
    <rPh sb="0" eb="2">
      <t>ゾウゲン</t>
    </rPh>
    <rPh sb="2" eb="3">
      <t>リツ</t>
    </rPh>
    <phoneticPr fontId="2"/>
  </si>
  <si>
    <t>順位</t>
    <rPh sb="0" eb="2">
      <t>ジュンイ</t>
    </rPh>
    <phoneticPr fontId="2"/>
  </si>
  <si>
    <t>川　 崎
・
横 　浜</t>
    <rPh sb="0" eb="1">
      <t>カワ</t>
    </rPh>
    <rPh sb="3" eb="4">
      <t>ザキ</t>
    </rPh>
    <rPh sb="7" eb="8">
      <t>ヨコ</t>
    </rPh>
    <rPh sb="10" eb="11">
      <t>ハマ</t>
    </rPh>
    <phoneticPr fontId="2"/>
  </si>
  <si>
    <t>横須賀
・
三　 浦</t>
    <rPh sb="0" eb="3">
      <t>ヨコスカ</t>
    </rPh>
    <rPh sb="6" eb="7">
      <t>サン</t>
    </rPh>
    <rPh sb="9" eb="10">
      <t>ウラ</t>
    </rPh>
    <phoneticPr fontId="2"/>
  </si>
  <si>
    <t>県 　央</t>
    <rPh sb="0" eb="1">
      <t>ケン</t>
    </rPh>
    <rPh sb="3" eb="4">
      <t>ヒサシ</t>
    </rPh>
    <phoneticPr fontId="2"/>
  </si>
  <si>
    <t>湘 　南</t>
    <rPh sb="0" eb="1">
      <t>ショウ</t>
    </rPh>
    <rPh sb="3" eb="4">
      <t>ミナミ</t>
    </rPh>
    <phoneticPr fontId="2"/>
  </si>
  <si>
    <t>県 　西</t>
    <rPh sb="0" eb="1">
      <t>ケン</t>
    </rPh>
    <rPh sb="3" eb="4">
      <t>ニシ</t>
    </rPh>
    <phoneticPr fontId="2"/>
  </si>
  <si>
    <t>人口　総数</t>
  </si>
  <si>
    <t>世帯数　総数</t>
  </si>
  <si>
    <t>神奈川県</t>
  </si>
  <si>
    <t>神奈川県 市部</t>
  </si>
  <si>
    <t>葉山町</t>
  </si>
  <si>
    <t>寒川町</t>
  </si>
  <si>
    <t>市部</t>
  </si>
  <si>
    <t>＜Ｈ２７国調＞</t>
    <rPh sb="4" eb="6">
      <t>コクチョウ</t>
    </rPh>
    <phoneticPr fontId="2"/>
  </si>
  <si>
    <t>2-3 人口増加率・世帯増加率</t>
    <rPh sb="4" eb="6">
      <t>ジンコウ</t>
    </rPh>
    <rPh sb="6" eb="8">
      <t>ゾウカ</t>
    </rPh>
    <rPh sb="8" eb="9">
      <t>リツ</t>
    </rPh>
    <rPh sb="10" eb="12">
      <t>セタイ</t>
    </rPh>
    <rPh sb="12" eb="14">
      <t>ゾウカ</t>
    </rPh>
    <rPh sb="14" eb="15">
      <t>リツ</t>
    </rPh>
    <phoneticPr fontId="2"/>
  </si>
  <si>
    <t>令和２年</t>
    <rPh sb="0" eb="2">
      <t>レイワ</t>
    </rPh>
    <rPh sb="3" eb="4">
      <t>ネン</t>
    </rPh>
    <phoneticPr fontId="2"/>
  </si>
  <si>
    <t>＜R２国調＞</t>
    <rPh sb="3" eb="5">
      <t>コクチョウ</t>
    </rPh>
    <phoneticPr fontId="2"/>
  </si>
  <si>
    <t>人口　令和２年　(a)</t>
    <rPh sb="3" eb="5">
      <t>レイワ</t>
    </rPh>
    <rPh sb="6" eb="7">
      <t>ネン</t>
    </rPh>
    <phoneticPr fontId="2"/>
  </si>
  <si>
    <t>世帯数　令和２年　</t>
    <rPh sb="4" eb="6">
      <t>レイワ</t>
    </rPh>
    <phoneticPr fontId="2"/>
  </si>
  <si>
    <t>平成２７年</t>
    <rPh sb="0" eb="2">
      <t>ヘイセイ</t>
    </rPh>
    <rPh sb="4" eb="5">
      <t>ネン</t>
    </rPh>
    <phoneticPr fontId="2"/>
  </si>
  <si>
    <t>出典:国勢調査</t>
    <rPh sb="0" eb="2">
      <t>シュッテン</t>
    </rPh>
    <rPh sb="3" eb="5">
      <t>コクセイ</t>
    </rPh>
    <rPh sb="5" eb="7">
      <t>チョウサ</t>
    </rPh>
    <phoneticPr fontId="2"/>
  </si>
  <si>
    <t>人口（単位:人、％）</t>
    <rPh sb="0" eb="2">
      <t>ジンコウ</t>
    </rPh>
    <rPh sb="3" eb="5">
      <t>タンイ</t>
    </rPh>
    <rPh sb="6" eb="7">
      <t>ニン</t>
    </rPh>
    <phoneticPr fontId="2"/>
  </si>
  <si>
    <t>世帯数（単位:世帯、％）</t>
    <rPh sb="0" eb="3">
      <t>セタイスウ</t>
    </rPh>
    <rPh sb="4" eb="6">
      <t>タンイ</t>
    </rPh>
    <rPh sb="7" eb="9">
      <t>セタイ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</si>
</sst>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7" formatCode="0.0"/>
    <numFmt numFmtId="188" formatCode="#,##0.00_);[Red]\(#,##0.00\)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明朝"/>
      <family val="1"/>
      <charset val="128"/>
    </font>
    <font>
      <sz val="11"/>
      <name val="ＭＳ Ｐゴシック"/>
      <family val="3"/>
      <charset val="128"/>
    </font>
    <font>
      <sz val="8"/>
      <name val="ＭＳ 明朝"/>
      <family val="1"/>
      <charset val="128"/>
    </font>
    <font>
      <sz val="11"/>
      <color theme="1"/>
      <name val="游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8"/>
      <name val="ＭＳ Ｐ明朝"/>
      <family val="1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ゴシック"/>
      <family val="2"/>
      <charset val="128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theme="0" tint="-0.499984740745262"/>
      </patternFill>
    </fill>
  </fills>
  <borders count="50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8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7" fillId="0" borderId="0"/>
    <xf numFmtId="38" fontId="7" fillId="0" borderId="0" applyFont="0" applyFill="0" applyBorder="0" applyAlignment="0" applyProtection="0"/>
    <xf numFmtId="0" fontId="8" fillId="0" borderId="0"/>
    <xf numFmtId="0" fontId="9" fillId="0" borderId="0">
      <alignment vertical="center"/>
    </xf>
    <xf numFmtId="0" fontId="7" fillId="0" borderId="0"/>
    <xf numFmtId="38" fontId="10" fillId="0" borderId="0" applyFont="0" applyFill="0" applyBorder="0" applyAlignment="0" applyProtection="0">
      <alignment vertical="center"/>
    </xf>
  </cellStyleXfs>
  <cellXfs count="146">
    <xf numFmtId="0" fontId="0" fillId="0" borderId="0" xfId="0">
      <alignment vertical="center"/>
    </xf>
    <xf numFmtId="0" fontId="12" fillId="0" borderId="0" xfId="0" applyFont="1" applyAlignment="1">
      <alignment vertical="center"/>
    </xf>
    <xf numFmtId="0" fontId="4" fillId="0" borderId="0" xfId="0" applyFo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>
      <alignment vertical="center"/>
    </xf>
    <xf numFmtId="0" fontId="13" fillId="0" borderId="1" xfId="0" applyFont="1" applyBorder="1" applyAlignment="1">
      <alignment vertical="center"/>
    </xf>
    <xf numFmtId="0" fontId="14" fillId="0" borderId="0" xfId="0" applyFont="1">
      <alignment vertical="center"/>
    </xf>
    <xf numFmtId="0" fontId="6" fillId="0" borderId="0" xfId="0" applyFont="1">
      <alignment vertical="center"/>
    </xf>
    <xf numFmtId="0" fontId="3" fillId="0" borderId="0" xfId="0" applyFont="1" applyAlignment="1">
      <alignment vertical="center"/>
    </xf>
    <xf numFmtId="0" fontId="3" fillId="0" borderId="0" xfId="0" applyFont="1">
      <alignment vertical="center"/>
    </xf>
    <xf numFmtId="0" fontId="3" fillId="0" borderId="0" xfId="0" applyFont="1" applyBorder="1" applyAlignment="1">
      <alignment vertical="center"/>
    </xf>
    <xf numFmtId="0" fontId="11" fillId="0" borderId="1" xfId="0" applyFont="1" applyBorder="1" applyAlignment="1">
      <alignment horizontal="right" vertical="center"/>
    </xf>
    <xf numFmtId="0" fontId="14" fillId="0" borderId="0" xfId="0" applyFont="1" applyAlignment="1">
      <alignment horizontal="right" vertical="center"/>
    </xf>
    <xf numFmtId="188" fontId="14" fillId="0" borderId="0" xfId="0" applyNumberFormat="1" applyFont="1" applyAlignment="1">
      <alignment horizontal="right" vertical="center"/>
    </xf>
    <xf numFmtId="0" fontId="12" fillId="0" borderId="0" xfId="0" applyFont="1" applyAlignment="1">
      <alignment horizontal="center" vertical="center"/>
    </xf>
    <xf numFmtId="0" fontId="15" fillId="0" borderId="0" xfId="0" applyFont="1">
      <alignment vertical="center"/>
    </xf>
    <xf numFmtId="0" fontId="11" fillId="0" borderId="0" xfId="0" applyFont="1" applyAlignment="1">
      <alignment horizontal="right"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6" fillId="0" borderId="4" xfId="0" applyFont="1" applyBorder="1" applyAlignment="1">
      <alignment horizontal="right" vertical="center"/>
    </xf>
    <xf numFmtId="0" fontId="6" fillId="0" borderId="42" xfId="0" applyFont="1" applyBorder="1" applyAlignment="1">
      <alignment horizontal="right" vertical="center"/>
    </xf>
    <xf numFmtId="177" fontId="6" fillId="0" borderId="4" xfId="0" applyNumberFormat="1" applyFont="1" applyBorder="1" applyAlignment="1">
      <alignment horizontal="right" vertical="center"/>
    </xf>
    <xf numFmtId="177" fontId="6" fillId="0" borderId="5" xfId="0" applyNumberFormat="1" applyFont="1" applyBorder="1" applyAlignment="1">
      <alignment horizontal="right" vertical="center"/>
    </xf>
    <xf numFmtId="177" fontId="6" fillId="0" borderId="6" xfId="0" applyNumberFormat="1" applyFont="1" applyBorder="1" applyAlignment="1">
      <alignment horizontal="right" vertical="center"/>
    </xf>
    <xf numFmtId="38" fontId="6" fillId="0" borderId="4" xfId="1" applyFont="1" applyBorder="1" applyAlignment="1">
      <alignment horizontal="right" vertical="center"/>
    </xf>
    <xf numFmtId="38" fontId="6" fillId="0" borderId="5" xfId="1" applyFont="1" applyBorder="1" applyAlignment="1">
      <alignment horizontal="right" vertical="center"/>
    </xf>
    <xf numFmtId="38" fontId="6" fillId="0" borderId="6" xfId="1" applyFont="1" applyBorder="1" applyAlignment="1">
      <alignment horizontal="right" vertical="center"/>
    </xf>
    <xf numFmtId="0" fontId="6" fillId="0" borderId="27" xfId="0" applyFont="1" applyBorder="1" applyAlignment="1">
      <alignment horizontal="right" vertical="center"/>
    </xf>
    <xf numFmtId="0" fontId="6" fillId="0" borderId="49" xfId="0" applyFont="1" applyBorder="1" applyAlignment="1">
      <alignment horizontal="right" vertical="center"/>
    </xf>
    <xf numFmtId="177" fontId="6" fillId="0" borderId="27" xfId="0" applyNumberFormat="1" applyFont="1" applyBorder="1" applyAlignment="1">
      <alignment horizontal="right" vertical="center"/>
    </xf>
    <xf numFmtId="177" fontId="6" fillId="0" borderId="28" xfId="0" applyNumberFormat="1" applyFont="1" applyBorder="1" applyAlignment="1">
      <alignment horizontal="right" vertical="center"/>
    </xf>
    <xf numFmtId="177" fontId="6" fillId="0" borderId="29" xfId="0" applyNumberFormat="1" applyFont="1" applyBorder="1" applyAlignment="1">
      <alignment horizontal="right" vertical="center"/>
    </xf>
    <xf numFmtId="38" fontId="6" fillId="0" borderId="27" xfId="1" applyFont="1" applyBorder="1" applyAlignment="1">
      <alignment horizontal="right" vertical="center"/>
    </xf>
    <xf numFmtId="38" fontId="6" fillId="0" borderId="28" xfId="1" applyFont="1" applyBorder="1" applyAlignment="1">
      <alignment horizontal="right" vertical="center"/>
    </xf>
    <xf numFmtId="38" fontId="6" fillId="0" borderId="29" xfId="1" applyFont="1" applyBorder="1" applyAlignment="1">
      <alignment horizontal="right" vertical="center"/>
    </xf>
    <xf numFmtId="38" fontId="6" fillId="0" borderId="32" xfId="1" applyFont="1" applyBorder="1" applyAlignment="1">
      <alignment horizontal="right" vertical="center"/>
    </xf>
    <xf numFmtId="38" fontId="6" fillId="0" borderId="33" xfId="1" applyFont="1" applyBorder="1" applyAlignment="1">
      <alignment horizontal="right" vertical="center"/>
    </xf>
    <xf numFmtId="38" fontId="6" fillId="0" borderId="34" xfId="1" applyFont="1" applyBorder="1" applyAlignment="1">
      <alignment horizontal="right" vertical="center"/>
    </xf>
    <xf numFmtId="177" fontId="6" fillId="0" borderId="32" xfId="0" applyNumberFormat="1" applyFont="1" applyBorder="1" applyAlignment="1">
      <alignment horizontal="right" vertical="center"/>
    </xf>
    <xf numFmtId="177" fontId="6" fillId="0" borderId="33" xfId="0" applyNumberFormat="1" applyFont="1" applyBorder="1" applyAlignment="1">
      <alignment horizontal="right" vertical="center"/>
    </xf>
    <xf numFmtId="177" fontId="6" fillId="0" borderId="34" xfId="0" applyNumberFormat="1" applyFont="1" applyBorder="1" applyAlignment="1">
      <alignment horizontal="right" vertical="center"/>
    </xf>
    <xf numFmtId="0" fontId="6" fillId="0" borderId="32" xfId="0" applyFont="1" applyBorder="1" applyAlignment="1">
      <alignment horizontal="right" vertical="center"/>
    </xf>
    <xf numFmtId="0" fontId="6" fillId="0" borderId="46" xfId="0" applyFont="1" applyBorder="1" applyAlignment="1">
      <alignment horizontal="right" vertical="center"/>
    </xf>
    <xf numFmtId="0" fontId="6" fillId="0" borderId="43" xfId="0" applyFont="1" applyBorder="1" applyAlignment="1">
      <alignment horizontal="distributed" vertical="center"/>
    </xf>
    <xf numFmtId="0" fontId="6" fillId="0" borderId="33" xfId="0" applyFont="1" applyBorder="1" applyAlignment="1">
      <alignment horizontal="distributed" vertical="center"/>
    </xf>
    <xf numFmtId="0" fontId="6" fillId="0" borderId="34" xfId="0" applyFont="1" applyBorder="1" applyAlignment="1">
      <alignment horizontal="distributed" vertical="center"/>
    </xf>
    <xf numFmtId="0" fontId="6" fillId="0" borderId="44" xfId="0" applyFont="1" applyBorder="1" applyAlignment="1">
      <alignment horizontal="distributed" vertical="center"/>
    </xf>
    <xf numFmtId="0" fontId="6" fillId="0" borderId="28" xfId="0" applyFont="1" applyBorder="1" applyAlignment="1">
      <alignment horizontal="distributed" vertical="center"/>
    </xf>
    <xf numFmtId="0" fontId="6" fillId="0" borderId="29" xfId="0" applyFont="1" applyBorder="1" applyAlignment="1">
      <alignment horizontal="distributed" vertical="center"/>
    </xf>
    <xf numFmtId="0" fontId="6" fillId="0" borderId="41" xfId="0" applyFont="1" applyBorder="1" applyAlignment="1">
      <alignment horizontal="distributed" vertical="center"/>
    </xf>
    <xf numFmtId="0" fontId="6" fillId="0" borderId="5" xfId="0" applyFont="1" applyBorder="1" applyAlignment="1">
      <alignment horizontal="distributed" vertical="center"/>
    </xf>
    <xf numFmtId="0" fontId="6" fillId="0" borderId="6" xfId="0" applyFont="1" applyBorder="1" applyAlignment="1">
      <alignment horizontal="distributed" vertical="center"/>
    </xf>
    <xf numFmtId="0" fontId="6" fillId="0" borderId="1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38" fontId="6" fillId="0" borderId="41" xfId="1" applyFont="1" applyBorder="1" applyAlignment="1">
      <alignment horizontal="right" vertical="center"/>
    </xf>
    <xf numFmtId="177" fontId="6" fillId="0" borderId="14" xfId="0" applyNumberFormat="1" applyFont="1" applyBorder="1" applyAlignment="1">
      <alignment horizontal="right" vertical="center"/>
    </xf>
    <xf numFmtId="0" fontId="6" fillId="0" borderId="23" xfId="0" applyFont="1" applyBorder="1" applyAlignment="1">
      <alignment horizontal="distributed" vertical="center"/>
    </xf>
    <xf numFmtId="0" fontId="6" fillId="0" borderId="4" xfId="0" applyFont="1" applyBorder="1" applyAlignment="1">
      <alignment horizontal="distributed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distributed" vertical="center"/>
    </xf>
    <xf numFmtId="0" fontId="6" fillId="0" borderId="27" xfId="0" applyFont="1" applyBorder="1" applyAlignment="1">
      <alignment horizontal="distributed" vertical="center"/>
    </xf>
    <xf numFmtId="38" fontId="6" fillId="0" borderId="44" xfId="1" applyFont="1" applyBorder="1" applyAlignment="1">
      <alignment horizontal="right" vertical="center"/>
    </xf>
    <xf numFmtId="177" fontId="6" fillId="0" borderId="31" xfId="0" applyNumberFormat="1" applyFont="1" applyBorder="1" applyAlignment="1">
      <alignment horizontal="right" vertical="center"/>
    </xf>
    <xf numFmtId="0" fontId="6" fillId="3" borderId="10" xfId="0" applyFont="1" applyFill="1" applyBorder="1" applyAlignment="1">
      <alignment horizontal="distributed" vertical="center"/>
    </xf>
    <xf numFmtId="0" fontId="6" fillId="3" borderId="35" xfId="0" applyFont="1" applyFill="1" applyBorder="1" applyAlignment="1">
      <alignment horizontal="distributed" vertical="center"/>
    </xf>
    <xf numFmtId="0" fontId="6" fillId="3" borderId="8" xfId="0" applyFont="1" applyFill="1" applyBorder="1" applyAlignment="1">
      <alignment horizontal="distributed" vertical="center"/>
    </xf>
    <xf numFmtId="38" fontId="6" fillId="3" borderId="10" xfId="0" applyNumberFormat="1" applyFont="1" applyFill="1" applyBorder="1" applyAlignment="1">
      <alignment vertical="center"/>
    </xf>
    <xf numFmtId="38" fontId="6" fillId="3" borderId="9" xfId="0" applyNumberFormat="1" applyFont="1" applyFill="1" applyBorder="1" applyAlignment="1">
      <alignment vertical="center"/>
    </xf>
    <xf numFmtId="0" fontId="6" fillId="3" borderId="9" xfId="0" applyFont="1" applyFill="1" applyBorder="1" applyAlignment="1">
      <alignment vertical="center"/>
    </xf>
    <xf numFmtId="177" fontId="6" fillId="0" borderId="22" xfId="0" applyNumberFormat="1" applyFont="1" applyBorder="1" applyAlignment="1">
      <alignment horizontal="right" vertical="center"/>
    </xf>
    <xf numFmtId="0" fontId="6" fillId="0" borderId="22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21" xfId="0" applyFont="1" applyBorder="1" applyAlignment="1">
      <alignment horizontal="distributed" vertical="center"/>
    </xf>
    <xf numFmtId="0" fontId="6" fillId="0" borderId="32" xfId="0" applyFont="1" applyBorder="1" applyAlignment="1">
      <alignment horizontal="distributed" vertical="center"/>
    </xf>
    <xf numFmtId="38" fontId="6" fillId="0" borderId="43" xfId="1" applyFont="1" applyBorder="1" applyAlignment="1">
      <alignment horizontal="right" vertical="center"/>
    </xf>
    <xf numFmtId="177" fontId="6" fillId="3" borderId="8" xfId="0" applyNumberFormat="1" applyFont="1" applyFill="1" applyBorder="1" applyAlignment="1">
      <alignment horizontal="right" vertical="center"/>
    </xf>
    <xf numFmtId="177" fontId="6" fillId="3" borderId="35" xfId="0" applyNumberFormat="1" applyFont="1" applyFill="1" applyBorder="1" applyAlignment="1">
      <alignment horizontal="right" vertical="center"/>
    </xf>
    <xf numFmtId="0" fontId="6" fillId="3" borderId="9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38" fontId="6" fillId="0" borderId="43" xfId="1" applyFont="1" applyBorder="1" applyAlignment="1">
      <alignment horizontal="right" vertical="center" wrapText="1"/>
    </xf>
    <xf numFmtId="38" fontId="6" fillId="0" borderId="33" xfId="1" applyFont="1" applyBorder="1" applyAlignment="1">
      <alignment horizontal="right" vertical="center" wrapText="1"/>
    </xf>
    <xf numFmtId="38" fontId="6" fillId="0" borderId="34" xfId="1" applyFont="1" applyBorder="1" applyAlignment="1">
      <alignment horizontal="right" vertical="center" wrapText="1"/>
    </xf>
    <xf numFmtId="38" fontId="6" fillId="0" borderId="32" xfId="1" applyFont="1" applyBorder="1" applyAlignment="1">
      <alignment horizontal="right" vertical="center" wrapText="1"/>
    </xf>
    <xf numFmtId="0" fontId="6" fillId="0" borderId="7" xfId="0" applyFont="1" applyBorder="1" applyAlignment="1">
      <alignment horizontal="center" vertical="center"/>
    </xf>
    <xf numFmtId="38" fontId="3" fillId="2" borderId="32" xfId="1" applyFont="1" applyFill="1" applyBorder="1" applyAlignment="1">
      <alignment horizontal="right" vertical="center"/>
    </xf>
    <xf numFmtId="38" fontId="3" fillId="2" borderId="33" xfId="1" applyFont="1" applyFill="1" applyBorder="1" applyAlignment="1">
      <alignment horizontal="right" vertical="center"/>
    </xf>
    <xf numFmtId="38" fontId="3" fillId="2" borderId="34" xfId="1" applyFont="1" applyFill="1" applyBorder="1" applyAlignment="1">
      <alignment horizontal="right" vertical="center"/>
    </xf>
    <xf numFmtId="177" fontId="3" fillId="2" borderId="22" xfId="0" applyNumberFormat="1" applyFont="1" applyFill="1" applyBorder="1" applyAlignment="1">
      <alignment horizontal="right"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/>
    </xf>
    <xf numFmtId="0" fontId="6" fillId="3" borderId="36" xfId="0" applyFont="1" applyFill="1" applyBorder="1" applyAlignment="1">
      <alignment horizontal="distributed" vertical="center"/>
    </xf>
    <xf numFmtId="0" fontId="6" fillId="3" borderId="25" xfId="0" applyFont="1" applyFill="1" applyBorder="1" applyAlignment="1">
      <alignment horizontal="distributed" vertical="center"/>
    </xf>
    <xf numFmtId="0" fontId="6" fillId="3" borderId="24" xfId="0" applyFont="1" applyFill="1" applyBorder="1" applyAlignment="1">
      <alignment horizontal="distributed" vertical="center"/>
    </xf>
    <xf numFmtId="38" fontId="6" fillId="3" borderId="36" xfId="0" applyNumberFormat="1" applyFont="1" applyFill="1" applyBorder="1" applyAlignment="1">
      <alignment vertical="center"/>
    </xf>
    <xf numFmtId="38" fontId="6" fillId="3" borderId="26" xfId="0" applyNumberFormat="1" applyFont="1" applyFill="1" applyBorder="1" applyAlignment="1">
      <alignment vertical="center"/>
    </xf>
    <xf numFmtId="0" fontId="6" fillId="3" borderId="26" xfId="0" applyFont="1" applyFill="1" applyBorder="1" applyAlignment="1">
      <alignment vertical="center"/>
    </xf>
    <xf numFmtId="38" fontId="6" fillId="0" borderId="45" xfId="1" applyFont="1" applyBorder="1" applyAlignment="1">
      <alignment horizontal="right" vertical="center"/>
    </xf>
    <xf numFmtId="38" fontId="6" fillId="0" borderId="38" xfId="1" applyFont="1" applyBorder="1" applyAlignment="1">
      <alignment horizontal="right" vertical="center"/>
    </xf>
    <xf numFmtId="38" fontId="6" fillId="0" borderId="39" xfId="1" applyFont="1" applyBorder="1" applyAlignment="1">
      <alignment horizontal="right" vertical="center"/>
    </xf>
    <xf numFmtId="38" fontId="6" fillId="0" borderId="37" xfId="1" applyFont="1" applyBorder="1" applyAlignment="1">
      <alignment horizontal="right" vertical="center"/>
    </xf>
    <xf numFmtId="177" fontId="6" fillId="0" borderId="48" xfId="0" applyNumberFormat="1" applyFont="1" applyBorder="1" applyAlignment="1">
      <alignment horizontal="right" vertical="center"/>
    </xf>
    <xf numFmtId="0" fontId="6" fillId="0" borderId="48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3" fillId="2" borderId="21" xfId="0" applyFont="1" applyFill="1" applyBorder="1" applyAlignment="1">
      <alignment horizontal="distributed" vertical="center"/>
    </xf>
    <xf numFmtId="0" fontId="3" fillId="2" borderId="34" xfId="0" applyFont="1" applyFill="1" applyBorder="1" applyAlignment="1">
      <alignment horizontal="distributed" vertical="center"/>
    </xf>
    <xf numFmtId="0" fontId="3" fillId="2" borderId="32" xfId="0" applyFont="1" applyFill="1" applyBorder="1" applyAlignment="1">
      <alignment horizontal="distributed" vertical="center"/>
    </xf>
    <xf numFmtId="38" fontId="3" fillId="2" borderId="43" xfId="1" applyFont="1" applyFill="1" applyBorder="1" applyAlignment="1">
      <alignment horizontal="right" vertical="center"/>
    </xf>
    <xf numFmtId="0" fontId="6" fillId="3" borderId="19" xfId="0" applyFont="1" applyFill="1" applyBorder="1" applyAlignment="1">
      <alignment horizontal="center" vertical="center"/>
    </xf>
    <xf numFmtId="38" fontId="6" fillId="3" borderId="26" xfId="0" applyNumberFormat="1" applyFont="1" applyFill="1" applyBorder="1" applyAlignment="1">
      <alignment horizontal="right" vertical="center"/>
    </xf>
    <xf numFmtId="0" fontId="6" fillId="3" borderId="26" xfId="0" applyFont="1" applyFill="1" applyBorder="1" applyAlignment="1">
      <alignment horizontal="right" vertical="center"/>
    </xf>
    <xf numFmtId="177" fontId="6" fillId="3" borderId="24" xfId="0" applyNumberFormat="1" applyFont="1" applyFill="1" applyBorder="1" applyAlignment="1">
      <alignment horizontal="right" vertical="center"/>
    </xf>
    <xf numFmtId="177" fontId="6" fillId="3" borderId="25" xfId="0" applyNumberFormat="1" applyFont="1" applyFill="1" applyBorder="1" applyAlignment="1">
      <alignment horizontal="right" vertical="center"/>
    </xf>
    <xf numFmtId="0" fontId="6" fillId="3" borderId="24" xfId="0" applyFont="1" applyFill="1" applyBorder="1" applyAlignment="1">
      <alignment horizontal="right" vertical="center"/>
    </xf>
    <xf numFmtId="0" fontId="6" fillId="0" borderId="47" xfId="0" applyFont="1" applyBorder="1" applyAlignment="1">
      <alignment horizontal="distributed" vertical="center"/>
    </xf>
    <xf numFmtId="0" fontId="6" fillId="0" borderId="39" xfId="0" applyFont="1" applyBorder="1" applyAlignment="1">
      <alignment horizontal="distributed" vertical="center"/>
    </xf>
    <xf numFmtId="0" fontId="6" fillId="0" borderId="37" xfId="0" applyFont="1" applyBorder="1" applyAlignment="1">
      <alignment horizontal="distributed" vertical="center"/>
    </xf>
    <xf numFmtId="0" fontId="5" fillId="0" borderId="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38" fontId="6" fillId="3" borderId="36" xfId="0" applyNumberFormat="1" applyFont="1" applyFill="1" applyBorder="1" applyAlignment="1">
      <alignment horizontal="right" vertical="center"/>
    </xf>
  </cellXfs>
  <cellStyles count="8">
    <cellStyle name="桁区切り" xfId="1" builtinId="6"/>
    <cellStyle name="桁区切り 2" xfId="3" xr:uid="{00000000-0005-0000-0000-000003000000}"/>
    <cellStyle name="桁区切り 3" xfId="7" xr:uid="{00000000-0005-0000-0000-000004000000}"/>
    <cellStyle name="標準" xfId="0" builtinId="0"/>
    <cellStyle name="標準 2" xfId="4" xr:uid="{00000000-0005-0000-0000-000006000000}"/>
    <cellStyle name="標準 2 2" xfId="6" xr:uid="{00000000-0005-0000-0000-000007000000}"/>
    <cellStyle name="標準 3" xfId="2" xr:uid="{00000000-0005-0000-0000-000008000000}"/>
    <cellStyle name="標準 4" xfId="5" xr:uid="{00000000-0005-0000-0000-000009000000}"/>
  </cellStyles>
  <dxfs count="0"/>
  <tableStyles count="0" defaultTableStyle="TableStyleMedium2" defaultPivotStyle="PivotStyleLight16"/>
  <colors>
    <mruColors>
      <color rgb="FF3975A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BP61"/>
  <sheetViews>
    <sheetView tabSelected="1" zoomScaleNormal="100" workbookViewId="0">
      <selection activeCell="K9" sqref="K9:N9"/>
    </sheetView>
  </sheetViews>
  <sheetFormatPr defaultColWidth="2.625" defaultRowHeight="15.75" customHeight="1" x14ac:dyDescent="0.15"/>
  <cols>
    <col min="1" max="33" width="2.625" style="7"/>
    <col min="34" max="34" width="2.625" style="7" customWidth="1"/>
    <col min="35" max="35" width="2.625" style="8"/>
    <col min="36" max="52" width="0" style="8" hidden="1" customWidth="1"/>
    <col min="53" max="53" width="13.75" style="8" hidden="1" customWidth="1"/>
    <col min="54" max="54" width="10.25" style="8" hidden="1" customWidth="1"/>
    <col min="55" max="55" width="12.375" style="8" hidden="1" customWidth="1"/>
    <col min="56" max="57" width="0" style="8" hidden="1" customWidth="1"/>
    <col min="58" max="58" width="9" style="8" hidden="1" customWidth="1"/>
    <col min="59" max="59" width="18.375" style="8" hidden="1" customWidth="1"/>
    <col min="60" max="60" width="18" style="8" hidden="1" customWidth="1"/>
    <col min="61" max="62" width="0" style="8" hidden="1" customWidth="1"/>
    <col min="63" max="68" width="2.625" style="8"/>
    <col min="69" max="16384" width="2.625" style="7"/>
  </cols>
  <sheetData>
    <row r="1" spans="2:68" s="2" customFormat="1" ht="15.75" customHeight="1" x14ac:dyDescent="0.15">
      <c r="B1" s="19"/>
      <c r="C1" s="19"/>
      <c r="D1" s="15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"/>
      <c r="AH1" s="1"/>
      <c r="AI1" s="9"/>
      <c r="AJ1" s="9"/>
      <c r="AK1" s="9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</row>
    <row r="2" spans="2:68" s="5" customFormat="1" ht="15.75" customHeight="1" x14ac:dyDescent="0.15">
      <c r="B2" s="3"/>
      <c r="C2" s="4" t="s">
        <v>85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I2" s="11"/>
      <c r="AJ2" s="11"/>
      <c r="AK2" s="11" t="s">
        <v>69</v>
      </c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</row>
    <row r="3" spans="2:68" s="5" customFormat="1" ht="15.75" customHeight="1" thickBot="1" x14ac:dyDescent="0.2">
      <c r="B3" s="3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12" t="s">
        <v>0</v>
      </c>
      <c r="AI3" s="11"/>
      <c r="AJ3" s="11"/>
      <c r="AK3" s="11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</row>
    <row r="4" spans="2:68" ht="15.75" customHeight="1" thickTop="1" x14ac:dyDescent="0.15">
      <c r="C4" s="20" t="s">
        <v>7</v>
      </c>
      <c r="D4" s="20"/>
      <c r="E4" s="25"/>
      <c r="F4" s="22" t="s">
        <v>8</v>
      </c>
      <c r="G4" s="65"/>
      <c r="H4" s="65"/>
      <c r="I4" s="65"/>
      <c r="J4" s="23"/>
      <c r="K4" s="28" t="s">
        <v>92</v>
      </c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8" t="s">
        <v>93</v>
      </c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</row>
    <row r="5" spans="2:68" ht="15.75" customHeight="1" x14ac:dyDescent="0.15">
      <c r="C5" s="21"/>
      <c r="D5" s="21"/>
      <c r="E5" s="26"/>
      <c r="F5" s="27"/>
      <c r="G5" s="66"/>
      <c r="H5" s="66"/>
      <c r="I5" s="66"/>
      <c r="J5" s="24"/>
      <c r="K5" s="67" t="s">
        <v>90</v>
      </c>
      <c r="L5" s="68"/>
      <c r="M5" s="68"/>
      <c r="N5" s="68"/>
      <c r="O5" s="68" t="s">
        <v>86</v>
      </c>
      <c r="P5" s="68"/>
      <c r="Q5" s="68"/>
      <c r="R5" s="68"/>
      <c r="S5" s="142" t="s">
        <v>70</v>
      </c>
      <c r="T5" s="143"/>
      <c r="U5" s="142" t="s">
        <v>71</v>
      </c>
      <c r="V5" s="144"/>
      <c r="W5" s="67" t="s">
        <v>90</v>
      </c>
      <c r="X5" s="68"/>
      <c r="Y5" s="68"/>
      <c r="Z5" s="68"/>
      <c r="AA5" s="68" t="s">
        <v>86</v>
      </c>
      <c r="AB5" s="68"/>
      <c r="AC5" s="68"/>
      <c r="AD5" s="68"/>
      <c r="AE5" s="142" t="s">
        <v>70</v>
      </c>
      <c r="AF5" s="143"/>
      <c r="AG5" s="142" t="s">
        <v>71</v>
      </c>
      <c r="AH5" s="144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 t="s">
        <v>84</v>
      </c>
      <c r="BB5" s="7"/>
      <c r="BC5" s="7"/>
      <c r="BD5" s="7"/>
      <c r="BE5" s="7"/>
      <c r="BF5" s="7" t="s">
        <v>87</v>
      </c>
      <c r="BG5" s="7"/>
      <c r="BH5" s="7"/>
      <c r="BI5" s="7"/>
      <c r="BJ5" s="7"/>
      <c r="BK5" s="7"/>
      <c r="BL5" s="7"/>
    </row>
    <row r="6" spans="2:68" s="8" customFormat="1" ht="15.75" customHeight="1" x14ac:dyDescent="0.15">
      <c r="C6" s="75" t="s">
        <v>72</v>
      </c>
      <c r="D6" s="75"/>
      <c r="E6" s="76"/>
      <c r="F6" s="79" t="s">
        <v>2</v>
      </c>
      <c r="G6" s="59"/>
      <c r="H6" s="59"/>
      <c r="I6" s="59"/>
      <c r="J6" s="80"/>
      <c r="K6" s="81">
        <f>AN6</f>
        <v>3724844</v>
      </c>
      <c r="L6" s="44"/>
      <c r="M6" s="44"/>
      <c r="N6" s="45"/>
      <c r="O6" s="43">
        <f>AQ6</f>
        <v>3777491</v>
      </c>
      <c r="P6" s="44"/>
      <c r="Q6" s="44"/>
      <c r="R6" s="45"/>
      <c r="S6" s="82">
        <f>O6/K6*100-100</f>
        <v>1.4134014739946252</v>
      </c>
      <c r="T6" s="82"/>
      <c r="U6" s="69">
        <f>AW6</f>
        <v>7</v>
      </c>
      <c r="V6" s="70"/>
      <c r="W6" s="81">
        <f>VLOOKUP(F6,$BA$6:$BC$41,3,FALSE)</f>
        <v>1645618</v>
      </c>
      <c r="X6" s="44"/>
      <c r="Y6" s="44"/>
      <c r="Z6" s="45"/>
      <c r="AA6" s="43">
        <f>VLOOKUP(F6,$BF$7:$BH$41,3,FALSE)</f>
        <v>1753081</v>
      </c>
      <c r="AB6" s="44"/>
      <c r="AC6" s="44"/>
      <c r="AD6" s="45"/>
      <c r="AE6" s="82">
        <f>AA6/W6*100-100</f>
        <v>6.5302518567492456</v>
      </c>
      <c r="AF6" s="82"/>
      <c r="AG6" s="69">
        <f>RANK(AE6,$AE$6:$AF$42,0)</f>
        <v>11</v>
      </c>
      <c r="AH6" s="70"/>
      <c r="AK6" s="57" t="s">
        <v>2</v>
      </c>
      <c r="AL6" s="58"/>
      <c r="AM6" s="59"/>
      <c r="AN6" s="43">
        <v>3724844</v>
      </c>
      <c r="AO6" s="44"/>
      <c r="AP6" s="45"/>
      <c r="AQ6" s="43">
        <v>3777491</v>
      </c>
      <c r="AR6" s="44"/>
      <c r="AS6" s="45"/>
      <c r="AT6" s="40">
        <f>AQ6/AN6*100-100</f>
        <v>1.4134014739946252</v>
      </c>
      <c r="AU6" s="41"/>
      <c r="AV6" s="42"/>
      <c r="AW6" s="38">
        <f>RANK(AT6,$AT$6:$AV$42)</f>
        <v>7</v>
      </c>
      <c r="AX6" s="39"/>
      <c r="BA6" s="16"/>
      <c r="BB6" s="16" t="s">
        <v>77</v>
      </c>
      <c r="BC6" s="16" t="s">
        <v>78</v>
      </c>
      <c r="BF6" s="16"/>
      <c r="BG6" s="16" t="s">
        <v>88</v>
      </c>
      <c r="BH6" s="16" t="s">
        <v>89</v>
      </c>
    </row>
    <row r="7" spans="2:68" s="8" customFormat="1" ht="15.75" customHeight="1" x14ac:dyDescent="0.15">
      <c r="C7" s="75"/>
      <c r="D7" s="75"/>
      <c r="E7" s="76"/>
      <c r="F7" s="73" t="s">
        <v>4</v>
      </c>
      <c r="G7" s="62"/>
      <c r="H7" s="62"/>
      <c r="I7" s="62"/>
      <c r="J7" s="74"/>
      <c r="K7" s="71">
        <f>AN7</f>
        <v>1475213</v>
      </c>
      <c r="L7" s="36"/>
      <c r="M7" s="36"/>
      <c r="N7" s="37"/>
      <c r="O7" s="35">
        <f>AQ7</f>
        <v>1538262</v>
      </c>
      <c r="P7" s="36"/>
      <c r="Q7" s="36"/>
      <c r="R7" s="37"/>
      <c r="S7" s="72">
        <f t="shared" ref="S7:S42" si="0">O7/K7*100-100</f>
        <v>4.2738912956976378</v>
      </c>
      <c r="T7" s="72"/>
      <c r="U7" s="63">
        <f>AW7</f>
        <v>3</v>
      </c>
      <c r="V7" s="64"/>
      <c r="W7" s="71">
        <f>VLOOKUP(F7,$BA$6:$BC$41,3,FALSE)</f>
        <v>691837</v>
      </c>
      <c r="X7" s="36"/>
      <c r="Y7" s="36"/>
      <c r="Z7" s="37"/>
      <c r="AA7" s="35">
        <f>VLOOKUP(F7,$BF$7:$BH$41,3,FALSE)</f>
        <v>747452</v>
      </c>
      <c r="AB7" s="36"/>
      <c r="AC7" s="36"/>
      <c r="AD7" s="37"/>
      <c r="AE7" s="72">
        <f t="shared" ref="AE7:AE44" si="1">AA7/W7*100-100</f>
        <v>8.0387432299804829</v>
      </c>
      <c r="AF7" s="72"/>
      <c r="AG7" s="63">
        <f t="shared" ref="AG7:AG42" si="2">RANK(AE7,$AE$6:$AF$42,0)</f>
        <v>5</v>
      </c>
      <c r="AH7" s="64"/>
      <c r="AK7" s="60" t="s">
        <v>4</v>
      </c>
      <c r="AL7" s="61"/>
      <c r="AM7" s="62"/>
      <c r="AN7" s="35">
        <v>1475213</v>
      </c>
      <c r="AO7" s="36"/>
      <c r="AP7" s="37"/>
      <c r="AQ7" s="35">
        <v>1538262</v>
      </c>
      <c r="AR7" s="36"/>
      <c r="AS7" s="37"/>
      <c r="AT7" s="32">
        <f>AQ7/AN7*100-100</f>
        <v>4.2738912956976378</v>
      </c>
      <c r="AU7" s="33"/>
      <c r="AV7" s="34"/>
      <c r="AW7" s="30">
        <f t="shared" ref="AW7:AW42" si="3">RANK(AT7,$AT$6:$AV$42)</f>
        <v>3</v>
      </c>
      <c r="AX7" s="31"/>
      <c r="BA7" s="16" t="s">
        <v>79</v>
      </c>
      <c r="BB7" s="16">
        <v>9126213</v>
      </c>
      <c r="BC7" s="16">
        <v>3979277</v>
      </c>
      <c r="BF7" s="16" t="s">
        <v>79</v>
      </c>
      <c r="BG7" s="16">
        <v>9237337</v>
      </c>
      <c r="BH7" s="16">
        <v>4223706</v>
      </c>
    </row>
    <row r="8" spans="2:68" s="8" customFormat="1" ht="15.75" customHeight="1" x14ac:dyDescent="0.15">
      <c r="C8" s="77"/>
      <c r="D8" s="77"/>
      <c r="E8" s="78"/>
      <c r="F8" s="83" t="s">
        <v>9</v>
      </c>
      <c r="G8" s="84"/>
      <c r="H8" s="84"/>
      <c r="I8" s="84"/>
      <c r="J8" s="85"/>
      <c r="K8" s="86">
        <f>SUM(K6:N7)</f>
        <v>5200057</v>
      </c>
      <c r="L8" s="87"/>
      <c r="M8" s="88"/>
      <c r="N8" s="88"/>
      <c r="O8" s="87">
        <f>SUM(O6:R7)</f>
        <v>5315753</v>
      </c>
      <c r="P8" s="87"/>
      <c r="Q8" s="88"/>
      <c r="R8" s="88"/>
      <c r="S8" s="101">
        <f t="shared" si="0"/>
        <v>2.2248986886105371</v>
      </c>
      <c r="T8" s="102"/>
      <c r="U8" s="103"/>
      <c r="V8" s="104"/>
      <c r="W8" s="86">
        <f>SUM(W6:Z7)</f>
        <v>2337455</v>
      </c>
      <c r="X8" s="87"/>
      <c r="Y8" s="88"/>
      <c r="Z8" s="88"/>
      <c r="AA8" s="87">
        <f>SUM(AA6:AD7)</f>
        <v>2500533</v>
      </c>
      <c r="AB8" s="87"/>
      <c r="AC8" s="88"/>
      <c r="AD8" s="88"/>
      <c r="AE8" s="136">
        <f t="shared" ref="AE8" si="4">AA8/W8*100-100</f>
        <v>6.9767332419233838</v>
      </c>
      <c r="AF8" s="137"/>
      <c r="AG8" s="103"/>
      <c r="AH8" s="104"/>
      <c r="BA8" s="16" t="s">
        <v>80</v>
      </c>
      <c r="BB8" s="16">
        <v>8832931</v>
      </c>
      <c r="BC8" s="16">
        <v>3863368</v>
      </c>
      <c r="BF8" s="16" t="s">
        <v>83</v>
      </c>
      <c r="BG8" s="16">
        <v>8948423</v>
      </c>
      <c r="BH8" s="16">
        <v>4102846</v>
      </c>
    </row>
    <row r="9" spans="2:68" s="8" customFormat="1" ht="15.75" customHeight="1" x14ac:dyDescent="0.15">
      <c r="C9" s="92" t="s">
        <v>73</v>
      </c>
      <c r="D9" s="92"/>
      <c r="E9" s="93"/>
      <c r="F9" s="79" t="s">
        <v>6</v>
      </c>
      <c r="G9" s="59"/>
      <c r="H9" s="59"/>
      <c r="I9" s="59"/>
      <c r="J9" s="80"/>
      <c r="K9" s="81">
        <f>AN9</f>
        <v>406586</v>
      </c>
      <c r="L9" s="44"/>
      <c r="M9" s="44"/>
      <c r="N9" s="45"/>
      <c r="O9" s="43">
        <f>AQ9</f>
        <v>388078</v>
      </c>
      <c r="P9" s="44"/>
      <c r="Q9" s="44"/>
      <c r="R9" s="45"/>
      <c r="S9" s="82">
        <f t="shared" si="0"/>
        <v>-4.5520504887035003</v>
      </c>
      <c r="T9" s="82"/>
      <c r="U9" s="69">
        <f>AW9</f>
        <v>27</v>
      </c>
      <c r="V9" s="70"/>
      <c r="W9" s="81">
        <f>VLOOKUP(F9,$BA$6:$BC$41,3,FALSE)</f>
        <v>165746</v>
      </c>
      <c r="X9" s="44"/>
      <c r="Y9" s="44"/>
      <c r="Z9" s="45"/>
      <c r="AA9" s="43">
        <f>VLOOKUP(F9,$BF$7:$BH$41,3,FALSE)</f>
        <v>165473</v>
      </c>
      <c r="AB9" s="44"/>
      <c r="AC9" s="44"/>
      <c r="AD9" s="45"/>
      <c r="AE9" s="82">
        <f t="shared" si="1"/>
        <v>-0.16470985725145226</v>
      </c>
      <c r="AF9" s="82"/>
      <c r="AG9" s="69">
        <f t="shared" si="2"/>
        <v>34</v>
      </c>
      <c r="AH9" s="70"/>
      <c r="AK9" s="57" t="s">
        <v>6</v>
      </c>
      <c r="AL9" s="58"/>
      <c r="AM9" s="59"/>
      <c r="AN9" s="43">
        <v>406586</v>
      </c>
      <c r="AO9" s="44"/>
      <c r="AP9" s="45"/>
      <c r="AQ9" s="43">
        <v>388078</v>
      </c>
      <c r="AR9" s="44"/>
      <c r="AS9" s="45"/>
      <c r="AT9" s="40">
        <f>AQ9/AN9*100-100</f>
        <v>-4.5520504887035003</v>
      </c>
      <c r="AU9" s="41"/>
      <c r="AV9" s="42"/>
      <c r="AW9" s="38">
        <f t="shared" si="3"/>
        <v>27</v>
      </c>
      <c r="AX9" s="39"/>
      <c r="BA9" s="16" t="s">
        <v>1</v>
      </c>
      <c r="BB9" s="16">
        <v>3724844</v>
      </c>
      <c r="BC9" s="16">
        <v>1645618</v>
      </c>
      <c r="BF9" s="16" t="s">
        <v>1</v>
      </c>
      <c r="BG9" s="16">
        <v>3777491</v>
      </c>
      <c r="BH9" s="16">
        <v>1753081</v>
      </c>
    </row>
    <row r="10" spans="2:68" s="8" customFormat="1" ht="15.75" customHeight="1" x14ac:dyDescent="0.15">
      <c r="C10" s="94"/>
      <c r="D10" s="94"/>
      <c r="E10" s="95"/>
      <c r="F10" s="98" t="s">
        <v>11</v>
      </c>
      <c r="G10" s="56"/>
      <c r="H10" s="56"/>
      <c r="I10" s="56"/>
      <c r="J10" s="99"/>
      <c r="K10" s="100">
        <f>AN10</f>
        <v>173019</v>
      </c>
      <c r="L10" s="47"/>
      <c r="M10" s="47"/>
      <c r="N10" s="48"/>
      <c r="O10" s="46">
        <f>AQ10</f>
        <v>172710</v>
      </c>
      <c r="P10" s="47"/>
      <c r="Q10" s="47"/>
      <c r="R10" s="48"/>
      <c r="S10" s="89">
        <f t="shared" si="0"/>
        <v>-0.17859310249163229</v>
      </c>
      <c r="T10" s="89"/>
      <c r="U10" s="90">
        <f>AW10</f>
        <v>15</v>
      </c>
      <c r="V10" s="91"/>
      <c r="W10" s="100">
        <f>VLOOKUP(F10,$BA$6:$BC$41,3,FALSE)</f>
        <v>73035</v>
      </c>
      <c r="X10" s="47"/>
      <c r="Y10" s="47"/>
      <c r="Z10" s="48"/>
      <c r="AA10" s="46">
        <f>VLOOKUP(F10,$BF$7:$BH$41,3,FALSE)</f>
        <v>75722</v>
      </c>
      <c r="AB10" s="47"/>
      <c r="AC10" s="47"/>
      <c r="AD10" s="48"/>
      <c r="AE10" s="89">
        <f t="shared" si="1"/>
        <v>3.6790579858971881</v>
      </c>
      <c r="AF10" s="89"/>
      <c r="AG10" s="90">
        <f t="shared" si="2"/>
        <v>22</v>
      </c>
      <c r="AH10" s="91"/>
      <c r="AK10" s="54" t="s">
        <v>11</v>
      </c>
      <c r="AL10" s="55"/>
      <c r="AM10" s="56"/>
      <c r="AN10" s="46">
        <v>173019</v>
      </c>
      <c r="AO10" s="47"/>
      <c r="AP10" s="48"/>
      <c r="AQ10" s="46">
        <v>172710</v>
      </c>
      <c r="AR10" s="47"/>
      <c r="AS10" s="48"/>
      <c r="AT10" s="49">
        <f>AQ10/AN10*100-100</f>
        <v>-0.17859310249163229</v>
      </c>
      <c r="AU10" s="50"/>
      <c r="AV10" s="51"/>
      <c r="AW10" s="52">
        <f t="shared" si="3"/>
        <v>15</v>
      </c>
      <c r="AX10" s="53"/>
      <c r="BA10" s="16" t="s">
        <v>3</v>
      </c>
      <c r="BB10" s="16">
        <v>1475213</v>
      </c>
      <c r="BC10" s="16">
        <v>691837</v>
      </c>
      <c r="BF10" s="16" t="s">
        <v>3</v>
      </c>
      <c r="BG10" s="16">
        <v>1538262</v>
      </c>
      <c r="BH10" s="16">
        <v>747452</v>
      </c>
    </row>
    <row r="11" spans="2:68" s="8" customFormat="1" ht="15.75" customHeight="1" x14ac:dyDescent="0.15">
      <c r="C11" s="94"/>
      <c r="D11" s="94"/>
      <c r="E11" s="95"/>
      <c r="F11" s="98" t="s">
        <v>13</v>
      </c>
      <c r="G11" s="56"/>
      <c r="H11" s="56"/>
      <c r="I11" s="56"/>
      <c r="J11" s="99"/>
      <c r="K11" s="100">
        <f>AN11</f>
        <v>57425</v>
      </c>
      <c r="L11" s="47"/>
      <c r="M11" s="47"/>
      <c r="N11" s="48"/>
      <c r="O11" s="46">
        <f>AQ11</f>
        <v>57060</v>
      </c>
      <c r="P11" s="47"/>
      <c r="Q11" s="47"/>
      <c r="R11" s="48"/>
      <c r="S11" s="89">
        <f t="shared" si="0"/>
        <v>-0.63561166739225428</v>
      </c>
      <c r="T11" s="89"/>
      <c r="U11" s="90">
        <f>AW11</f>
        <v>16</v>
      </c>
      <c r="V11" s="91"/>
      <c r="W11" s="100">
        <f>VLOOKUP(F11,$BA$6:$BC$41,3,FALSE)</f>
        <v>24103</v>
      </c>
      <c r="X11" s="47"/>
      <c r="Y11" s="47"/>
      <c r="Z11" s="48"/>
      <c r="AA11" s="46">
        <f>VLOOKUP(F11,$BF$7:$BH$41,3,FALSE)</f>
        <v>24869</v>
      </c>
      <c r="AB11" s="47"/>
      <c r="AC11" s="47"/>
      <c r="AD11" s="48"/>
      <c r="AE11" s="89">
        <f t="shared" si="1"/>
        <v>3.1780276314151763</v>
      </c>
      <c r="AF11" s="89"/>
      <c r="AG11" s="90">
        <f t="shared" si="2"/>
        <v>26</v>
      </c>
      <c r="AH11" s="91"/>
      <c r="AK11" s="54" t="s">
        <v>13</v>
      </c>
      <c r="AL11" s="55"/>
      <c r="AM11" s="56"/>
      <c r="AN11" s="46">
        <v>57425</v>
      </c>
      <c r="AO11" s="47"/>
      <c r="AP11" s="48"/>
      <c r="AQ11" s="46">
        <v>57060</v>
      </c>
      <c r="AR11" s="47"/>
      <c r="AS11" s="48"/>
      <c r="AT11" s="49">
        <f>AQ11/AN11*100-100</f>
        <v>-0.63561166739225428</v>
      </c>
      <c r="AU11" s="50"/>
      <c r="AV11" s="51"/>
      <c r="AW11" s="52">
        <f t="shared" si="3"/>
        <v>16</v>
      </c>
      <c r="AX11" s="53"/>
      <c r="BA11" s="16" t="s">
        <v>17</v>
      </c>
      <c r="BB11" s="16">
        <v>720779</v>
      </c>
      <c r="BC11" s="16">
        <v>311187</v>
      </c>
      <c r="BF11" s="16" t="s">
        <v>17</v>
      </c>
      <c r="BG11" s="16">
        <v>725493</v>
      </c>
      <c r="BH11" s="16">
        <v>332770</v>
      </c>
    </row>
    <row r="12" spans="2:68" s="8" customFormat="1" ht="15.75" customHeight="1" x14ac:dyDescent="0.15">
      <c r="C12" s="94"/>
      <c r="D12" s="94"/>
      <c r="E12" s="95"/>
      <c r="F12" s="98" t="s">
        <v>15</v>
      </c>
      <c r="G12" s="56"/>
      <c r="H12" s="56"/>
      <c r="I12" s="56"/>
      <c r="J12" s="99"/>
      <c r="K12" s="100">
        <f>AN12</f>
        <v>45289</v>
      </c>
      <c r="L12" s="47"/>
      <c r="M12" s="47"/>
      <c r="N12" s="48"/>
      <c r="O12" s="46">
        <f>AQ12</f>
        <v>42069</v>
      </c>
      <c r="P12" s="47"/>
      <c r="Q12" s="47"/>
      <c r="R12" s="48"/>
      <c r="S12" s="89">
        <f t="shared" si="0"/>
        <v>-7.10989423480315</v>
      </c>
      <c r="T12" s="89"/>
      <c r="U12" s="90">
        <f>AW12</f>
        <v>31</v>
      </c>
      <c r="V12" s="91"/>
      <c r="W12" s="100">
        <f>VLOOKUP(F12,$BA$6:$BC$41,3,FALSE)</f>
        <v>17567</v>
      </c>
      <c r="X12" s="47"/>
      <c r="Y12" s="47"/>
      <c r="Z12" s="48"/>
      <c r="AA12" s="46">
        <f>VLOOKUP(F12,$BF$7:$BH$41,3,FALSE)</f>
        <v>17210</v>
      </c>
      <c r="AB12" s="47"/>
      <c r="AC12" s="47"/>
      <c r="AD12" s="48"/>
      <c r="AE12" s="89">
        <f t="shared" si="1"/>
        <v>-2.0322195024762237</v>
      </c>
      <c r="AF12" s="89"/>
      <c r="AG12" s="90">
        <f t="shared" si="2"/>
        <v>36</v>
      </c>
      <c r="AH12" s="91"/>
      <c r="AK12" s="54" t="s">
        <v>15</v>
      </c>
      <c r="AL12" s="55"/>
      <c r="AM12" s="56"/>
      <c r="AN12" s="46">
        <v>45289</v>
      </c>
      <c r="AO12" s="47"/>
      <c r="AP12" s="48"/>
      <c r="AQ12" s="46">
        <v>42069</v>
      </c>
      <c r="AR12" s="47"/>
      <c r="AS12" s="48"/>
      <c r="AT12" s="49">
        <f>AQ12/AN12*100-100</f>
        <v>-7.10989423480315</v>
      </c>
      <c r="AU12" s="50"/>
      <c r="AV12" s="51"/>
      <c r="AW12" s="52">
        <f t="shared" si="3"/>
        <v>31</v>
      </c>
      <c r="AX12" s="53"/>
      <c r="BA12" s="16" t="s">
        <v>5</v>
      </c>
      <c r="BB12" s="16">
        <v>406586</v>
      </c>
      <c r="BC12" s="16">
        <v>165746</v>
      </c>
      <c r="BF12" s="16" t="s">
        <v>5</v>
      </c>
      <c r="BG12" s="16">
        <v>388078</v>
      </c>
      <c r="BH12" s="16">
        <v>165473</v>
      </c>
    </row>
    <row r="13" spans="2:68" s="8" customFormat="1" ht="15.75" customHeight="1" x14ac:dyDescent="0.15">
      <c r="C13" s="94"/>
      <c r="D13" s="94"/>
      <c r="E13" s="95"/>
      <c r="F13" s="73" t="s">
        <v>16</v>
      </c>
      <c r="G13" s="62"/>
      <c r="H13" s="62"/>
      <c r="I13" s="62"/>
      <c r="J13" s="74"/>
      <c r="K13" s="71">
        <f>AN13</f>
        <v>32096</v>
      </c>
      <c r="L13" s="36"/>
      <c r="M13" s="36"/>
      <c r="N13" s="37"/>
      <c r="O13" s="35">
        <f>AQ13</f>
        <v>31665</v>
      </c>
      <c r="P13" s="36"/>
      <c r="Q13" s="36"/>
      <c r="R13" s="37"/>
      <c r="S13" s="72">
        <f t="shared" si="0"/>
        <v>-1.3428464606181478</v>
      </c>
      <c r="T13" s="72"/>
      <c r="U13" s="63">
        <f>AW13</f>
        <v>20</v>
      </c>
      <c r="V13" s="64"/>
      <c r="W13" s="71">
        <f>VLOOKUP(F13,$BA$6:$BC$41,3,FALSE)</f>
        <v>12580</v>
      </c>
      <c r="X13" s="36"/>
      <c r="Y13" s="36"/>
      <c r="Z13" s="37"/>
      <c r="AA13" s="35">
        <f>VLOOKUP(F13,$BF$7:$BH$41,3,FALSE)</f>
        <v>12932</v>
      </c>
      <c r="AB13" s="36"/>
      <c r="AC13" s="36"/>
      <c r="AD13" s="37"/>
      <c r="AE13" s="72">
        <f t="shared" si="1"/>
        <v>2.7980922098569181</v>
      </c>
      <c r="AF13" s="72"/>
      <c r="AG13" s="63">
        <f t="shared" si="2"/>
        <v>27</v>
      </c>
      <c r="AH13" s="64"/>
      <c r="AK13" s="60" t="s">
        <v>16</v>
      </c>
      <c r="AL13" s="61"/>
      <c r="AM13" s="62"/>
      <c r="AN13" s="35">
        <v>32096</v>
      </c>
      <c r="AO13" s="36"/>
      <c r="AP13" s="37"/>
      <c r="AQ13" s="35">
        <v>31665</v>
      </c>
      <c r="AR13" s="36"/>
      <c r="AS13" s="37"/>
      <c r="AT13" s="32">
        <f>AQ13/AN13*100-100</f>
        <v>-1.3428464606181478</v>
      </c>
      <c r="AU13" s="33"/>
      <c r="AV13" s="34"/>
      <c r="AW13" s="30">
        <f t="shared" si="3"/>
        <v>20</v>
      </c>
      <c r="AX13" s="31"/>
      <c r="BA13" s="16" t="s">
        <v>33</v>
      </c>
      <c r="BB13" s="16">
        <v>258227</v>
      </c>
      <c r="BC13" s="16">
        <v>107397</v>
      </c>
      <c r="BF13" s="16" t="s">
        <v>33</v>
      </c>
      <c r="BG13" s="16">
        <v>258422</v>
      </c>
      <c r="BH13" s="16">
        <v>112191</v>
      </c>
    </row>
    <row r="14" spans="2:68" s="8" customFormat="1" ht="15.75" customHeight="1" x14ac:dyDescent="0.15">
      <c r="C14" s="96"/>
      <c r="D14" s="96"/>
      <c r="E14" s="97"/>
      <c r="F14" s="83" t="s">
        <v>9</v>
      </c>
      <c r="G14" s="84"/>
      <c r="H14" s="84"/>
      <c r="I14" s="84"/>
      <c r="J14" s="85"/>
      <c r="K14" s="86">
        <f>SUM(K9:N13)</f>
        <v>714415</v>
      </c>
      <c r="L14" s="87"/>
      <c r="M14" s="88"/>
      <c r="N14" s="88"/>
      <c r="O14" s="87">
        <f>SUM(O9:R13)</f>
        <v>691582</v>
      </c>
      <c r="P14" s="87"/>
      <c r="Q14" s="88"/>
      <c r="R14" s="88"/>
      <c r="S14" s="101">
        <f t="shared" si="0"/>
        <v>-3.1960415164855078</v>
      </c>
      <c r="T14" s="102"/>
      <c r="U14" s="103"/>
      <c r="V14" s="104"/>
      <c r="W14" s="86">
        <f>SUM(W9:Z13)</f>
        <v>293031</v>
      </c>
      <c r="X14" s="87"/>
      <c r="Y14" s="88"/>
      <c r="Z14" s="88"/>
      <c r="AA14" s="87">
        <f>SUM(AA9:AD13)</f>
        <v>296206</v>
      </c>
      <c r="AB14" s="87"/>
      <c r="AC14" s="88"/>
      <c r="AD14" s="88"/>
      <c r="AE14" s="101">
        <f t="shared" ref="AE14" si="5">AA14/W14*100-100</f>
        <v>1.0835031105924031</v>
      </c>
      <c r="AF14" s="102"/>
      <c r="AG14" s="103"/>
      <c r="AH14" s="104"/>
      <c r="BA14" s="16" t="s">
        <v>10</v>
      </c>
      <c r="BB14" s="16">
        <v>173019</v>
      </c>
      <c r="BC14" s="16">
        <v>73035</v>
      </c>
      <c r="BF14" s="16" t="s">
        <v>10</v>
      </c>
      <c r="BG14" s="16">
        <v>172710</v>
      </c>
      <c r="BH14" s="16">
        <v>75722</v>
      </c>
    </row>
    <row r="15" spans="2:68" s="8" customFormat="1" ht="15.75" customHeight="1" x14ac:dyDescent="0.15">
      <c r="C15" s="109" t="s">
        <v>74</v>
      </c>
      <c r="D15" s="109"/>
      <c r="E15" s="93"/>
      <c r="F15" s="79" t="s">
        <v>18</v>
      </c>
      <c r="G15" s="59"/>
      <c r="H15" s="59"/>
      <c r="I15" s="59"/>
      <c r="J15" s="80"/>
      <c r="K15" s="81">
        <f t="shared" ref="K15:K22" si="6">AN15</f>
        <v>720779</v>
      </c>
      <c r="L15" s="44"/>
      <c r="M15" s="44"/>
      <c r="N15" s="45"/>
      <c r="O15" s="43">
        <f t="shared" ref="O15:O22" si="7">AQ15</f>
        <v>725493</v>
      </c>
      <c r="P15" s="44"/>
      <c r="Q15" s="44"/>
      <c r="R15" s="45"/>
      <c r="S15" s="82">
        <f t="shared" si="0"/>
        <v>0.6540146147432182</v>
      </c>
      <c r="T15" s="82"/>
      <c r="U15" s="69">
        <f t="shared" ref="U15:U22" si="8">AW15</f>
        <v>10</v>
      </c>
      <c r="V15" s="70"/>
      <c r="W15" s="81">
        <f t="shared" ref="W15:W22" si="9">VLOOKUP(F15,$BA$6:$BC$41,3,FALSE)</f>
        <v>311187</v>
      </c>
      <c r="X15" s="44"/>
      <c r="Y15" s="44"/>
      <c r="Z15" s="45"/>
      <c r="AA15" s="43">
        <f t="shared" ref="AA15:AA22" si="10">VLOOKUP(F15,$BF$7:$BH$41,3,FALSE)</f>
        <v>332770</v>
      </c>
      <c r="AB15" s="44"/>
      <c r="AC15" s="44"/>
      <c r="AD15" s="45"/>
      <c r="AE15" s="89">
        <f t="shared" ref="AE15" si="11">AA15/W15*100-100</f>
        <v>6.9357010414959461</v>
      </c>
      <c r="AF15" s="89"/>
      <c r="AG15" s="69">
        <f>RANK(AE15,$AE$6:$AF$42,0)</f>
        <v>10</v>
      </c>
      <c r="AH15" s="70"/>
      <c r="AK15" s="57" t="s">
        <v>18</v>
      </c>
      <c r="AL15" s="58"/>
      <c r="AM15" s="59"/>
      <c r="AN15" s="43">
        <v>720779</v>
      </c>
      <c r="AO15" s="44"/>
      <c r="AP15" s="45"/>
      <c r="AQ15" s="43">
        <v>725493</v>
      </c>
      <c r="AR15" s="44"/>
      <c r="AS15" s="45"/>
      <c r="AT15" s="40">
        <f t="shared" ref="AT15:AT22" si="12">AQ15/AN15*100-100</f>
        <v>0.6540146147432182</v>
      </c>
      <c r="AU15" s="41"/>
      <c r="AV15" s="42"/>
      <c r="AW15" s="38">
        <f t="shared" si="3"/>
        <v>10</v>
      </c>
      <c r="AX15" s="39"/>
      <c r="BA15" s="16" t="s">
        <v>35</v>
      </c>
      <c r="BB15" s="16">
        <v>423894</v>
      </c>
      <c r="BC15" s="16">
        <v>180170</v>
      </c>
      <c r="BF15" s="16" t="s">
        <v>35</v>
      </c>
      <c r="BG15" s="16">
        <v>436905</v>
      </c>
      <c r="BH15" s="16">
        <v>193204</v>
      </c>
    </row>
    <row r="16" spans="2:68" s="8" customFormat="1" ht="15.75" customHeight="1" x14ac:dyDescent="0.15">
      <c r="C16" s="94"/>
      <c r="D16" s="94"/>
      <c r="E16" s="95"/>
      <c r="F16" s="98" t="s">
        <v>20</v>
      </c>
      <c r="G16" s="56"/>
      <c r="H16" s="56"/>
      <c r="I16" s="56"/>
      <c r="J16" s="99"/>
      <c r="K16" s="100">
        <f t="shared" si="6"/>
        <v>225714</v>
      </c>
      <c r="L16" s="47"/>
      <c r="M16" s="47"/>
      <c r="N16" s="48"/>
      <c r="O16" s="46">
        <f t="shared" si="7"/>
        <v>223705</v>
      </c>
      <c r="P16" s="47"/>
      <c r="Q16" s="47"/>
      <c r="R16" s="48"/>
      <c r="S16" s="89">
        <f t="shared" si="0"/>
        <v>-0.89006441780306034</v>
      </c>
      <c r="T16" s="89"/>
      <c r="U16" s="90">
        <f t="shared" si="8"/>
        <v>18</v>
      </c>
      <c r="V16" s="91"/>
      <c r="W16" s="100">
        <f t="shared" si="9"/>
        <v>95824</v>
      </c>
      <c r="X16" s="47"/>
      <c r="Y16" s="47"/>
      <c r="Z16" s="48"/>
      <c r="AA16" s="46">
        <f t="shared" si="10"/>
        <v>100360</v>
      </c>
      <c r="AB16" s="47"/>
      <c r="AC16" s="47"/>
      <c r="AD16" s="48"/>
      <c r="AE16" s="89">
        <f t="shared" si="1"/>
        <v>4.7336784104190883</v>
      </c>
      <c r="AF16" s="89"/>
      <c r="AG16" s="90">
        <f t="shared" si="2"/>
        <v>16</v>
      </c>
      <c r="AH16" s="91"/>
      <c r="AK16" s="54" t="s">
        <v>20</v>
      </c>
      <c r="AL16" s="55"/>
      <c r="AM16" s="56"/>
      <c r="AN16" s="46">
        <v>225714</v>
      </c>
      <c r="AO16" s="47"/>
      <c r="AP16" s="48"/>
      <c r="AQ16" s="46">
        <v>223705</v>
      </c>
      <c r="AR16" s="47"/>
      <c r="AS16" s="48"/>
      <c r="AT16" s="49">
        <f t="shared" si="12"/>
        <v>-0.89006441780306034</v>
      </c>
      <c r="AU16" s="50"/>
      <c r="AV16" s="51"/>
      <c r="AW16" s="52">
        <f t="shared" si="3"/>
        <v>18</v>
      </c>
      <c r="AX16" s="53"/>
      <c r="BA16" s="16" t="s">
        <v>48</v>
      </c>
      <c r="BB16" s="16">
        <v>194086</v>
      </c>
      <c r="BC16" s="16">
        <v>79120</v>
      </c>
      <c r="BF16" s="16" t="s">
        <v>48</v>
      </c>
      <c r="BG16" s="16">
        <v>188856</v>
      </c>
      <c r="BH16" s="16">
        <v>81864</v>
      </c>
    </row>
    <row r="17" spans="3:66" s="8" customFormat="1" ht="15.75" customHeight="1" x14ac:dyDescent="0.15">
      <c r="C17" s="94"/>
      <c r="D17" s="94"/>
      <c r="E17" s="95"/>
      <c r="F17" s="98" t="s">
        <v>22</v>
      </c>
      <c r="G17" s="56"/>
      <c r="H17" s="56"/>
      <c r="I17" s="56"/>
      <c r="J17" s="99"/>
      <c r="K17" s="100">
        <f t="shared" si="6"/>
        <v>232922</v>
      </c>
      <c r="L17" s="47"/>
      <c r="M17" s="47"/>
      <c r="N17" s="48"/>
      <c r="O17" s="46">
        <f t="shared" si="7"/>
        <v>239169</v>
      </c>
      <c r="P17" s="47"/>
      <c r="Q17" s="47"/>
      <c r="R17" s="48"/>
      <c r="S17" s="89">
        <f t="shared" si="0"/>
        <v>2.6820137213316144</v>
      </c>
      <c r="T17" s="89"/>
      <c r="U17" s="90">
        <f t="shared" si="8"/>
        <v>6</v>
      </c>
      <c r="V17" s="91"/>
      <c r="W17" s="100">
        <f t="shared" si="9"/>
        <v>102020</v>
      </c>
      <c r="X17" s="47"/>
      <c r="Y17" s="47"/>
      <c r="Z17" s="48"/>
      <c r="AA17" s="46">
        <f t="shared" si="10"/>
        <v>110519</v>
      </c>
      <c r="AB17" s="47"/>
      <c r="AC17" s="47"/>
      <c r="AD17" s="48"/>
      <c r="AE17" s="89">
        <f t="shared" si="1"/>
        <v>8.3307194667712139</v>
      </c>
      <c r="AF17" s="89"/>
      <c r="AG17" s="90">
        <f t="shared" si="2"/>
        <v>3</v>
      </c>
      <c r="AH17" s="91"/>
      <c r="AK17" s="54" t="s">
        <v>22</v>
      </c>
      <c r="AL17" s="55"/>
      <c r="AM17" s="56"/>
      <c r="AN17" s="46">
        <v>232922</v>
      </c>
      <c r="AO17" s="47"/>
      <c r="AP17" s="48"/>
      <c r="AQ17" s="46">
        <v>239169</v>
      </c>
      <c r="AR17" s="47"/>
      <c r="AS17" s="48"/>
      <c r="AT17" s="49">
        <f t="shared" si="12"/>
        <v>2.6820137213316144</v>
      </c>
      <c r="AU17" s="50"/>
      <c r="AV17" s="51"/>
      <c r="AW17" s="52">
        <f t="shared" si="3"/>
        <v>6</v>
      </c>
      <c r="AX17" s="53"/>
      <c r="BA17" s="16" t="s">
        <v>37</v>
      </c>
      <c r="BB17" s="16">
        <v>239348</v>
      </c>
      <c r="BC17" s="16">
        <v>97951</v>
      </c>
      <c r="BF17" s="16" t="s">
        <v>37</v>
      </c>
      <c r="BG17" s="16">
        <v>242389</v>
      </c>
      <c r="BH17" s="16">
        <v>102532</v>
      </c>
    </row>
    <row r="18" spans="3:66" s="8" customFormat="1" ht="15.75" customHeight="1" x14ac:dyDescent="0.15">
      <c r="C18" s="94"/>
      <c r="D18" s="94"/>
      <c r="E18" s="95"/>
      <c r="F18" s="98" t="s">
        <v>24</v>
      </c>
      <c r="G18" s="56"/>
      <c r="H18" s="56"/>
      <c r="I18" s="56"/>
      <c r="J18" s="99"/>
      <c r="K18" s="100">
        <f t="shared" si="6"/>
        <v>130190</v>
      </c>
      <c r="L18" s="47"/>
      <c r="M18" s="47"/>
      <c r="N18" s="48"/>
      <c r="O18" s="46">
        <f t="shared" si="7"/>
        <v>136516</v>
      </c>
      <c r="P18" s="47"/>
      <c r="Q18" s="47"/>
      <c r="R18" s="48"/>
      <c r="S18" s="89">
        <f t="shared" si="0"/>
        <v>4.8590521545433631</v>
      </c>
      <c r="T18" s="89"/>
      <c r="U18" s="90">
        <f t="shared" si="8"/>
        <v>2</v>
      </c>
      <c r="V18" s="91"/>
      <c r="W18" s="100">
        <f t="shared" si="9"/>
        <v>53416</v>
      </c>
      <c r="X18" s="47"/>
      <c r="Y18" s="47"/>
      <c r="Z18" s="48"/>
      <c r="AA18" s="46">
        <f t="shared" si="10"/>
        <v>58339</v>
      </c>
      <c r="AB18" s="47"/>
      <c r="AC18" s="47"/>
      <c r="AD18" s="48"/>
      <c r="AE18" s="89">
        <f t="shared" si="1"/>
        <v>9.2163396735060559</v>
      </c>
      <c r="AF18" s="89"/>
      <c r="AG18" s="90">
        <f t="shared" si="2"/>
        <v>2</v>
      </c>
      <c r="AH18" s="91"/>
      <c r="AK18" s="54" t="s">
        <v>24</v>
      </c>
      <c r="AL18" s="55"/>
      <c r="AM18" s="56"/>
      <c r="AN18" s="46">
        <v>130190</v>
      </c>
      <c r="AO18" s="47"/>
      <c r="AP18" s="48"/>
      <c r="AQ18" s="46">
        <v>136516</v>
      </c>
      <c r="AR18" s="47"/>
      <c r="AS18" s="48"/>
      <c r="AT18" s="49">
        <f t="shared" si="12"/>
        <v>4.8590521545433631</v>
      </c>
      <c r="AU18" s="50"/>
      <c r="AV18" s="51"/>
      <c r="AW18" s="52">
        <f t="shared" si="3"/>
        <v>2</v>
      </c>
      <c r="AX18" s="53"/>
      <c r="BA18" s="16" t="s">
        <v>12</v>
      </c>
      <c r="BB18" s="16">
        <v>57425</v>
      </c>
      <c r="BC18" s="16">
        <v>24103</v>
      </c>
      <c r="BF18" s="16" t="s">
        <v>12</v>
      </c>
      <c r="BG18" s="16">
        <v>57060</v>
      </c>
      <c r="BH18" s="16">
        <v>24869</v>
      </c>
    </row>
    <row r="19" spans="3:66" s="8" customFormat="1" ht="15.75" customHeight="1" x14ac:dyDescent="0.15">
      <c r="C19" s="94"/>
      <c r="D19" s="94"/>
      <c r="E19" s="95"/>
      <c r="F19" s="98" t="s">
        <v>26</v>
      </c>
      <c r="G19" s="56"/>
      <c r="H19" s="56"/>
      <c r="I19" s="56"/>
      <c r="J19" s="99"/>
      <c r="K19" s="105">
        <f t="shared" si="6"/>
        <v>128737</v>
      </c>
      <c r="L19" s="106"/>
      <c r="M19" s="106"/>
      <c r="N19" s="107"/>
      <c r="O19" s="46">
        <f t="shared" si="7"/>
        <v>132325</v>
      </c>
      <c r="P19" s="47"/>
      <c r="Q19" s="47"/>
      <c r="R19" s="48"/>
      <c r="S19" s="89">
        <f t="shared" si="0"/>
        <v>2.7870775301583848</v>
      </c>
      <c r="T19" s="89"/>
      <c r="U19" s="90">
        <f t="shared" si="8"/>
        <v>5</v>
      </c>
      <c r="V19" s="91"/>
      <c r="W19" s="105">
        <f t="shared" si="9"/>
        <v>55910</v>
      </c>
      <c r="X19" s="106"/>
      <c r="Y19" s="106"/>
      <c r="Z19" s="107"/>
      <c r="AA19" s="46">
        <f t="shared" si="10"/>
        <v>60257</v>
      </c>
      <c r="AB19" s="47"/>
      <c r="AC19" s="47"/>
      <c r="AD19" s="48"/>
      <c r="AE19" s="89">
        <f t="shared" si="1"/>
        <v>7.774995528527981</v>
      </c>
      <c r="AF19" s="89"/>
      <c r="AG19" s="90">
        <f t="shared" si="2"/>
        <v>6</v>
      </c>
      <c r="AH19" s="91"/>
      <c r="AK19" s="54" t="s">
        <v>26</v>
      </c>
      <c r="AL19" s="55"/>
      <c r="AM19" s="56"/>
      <c r="AN19" s="108">
        <v>128737</v>
      </c>
      <c r="AO19" s="106"/>
      <c r="AP19" s="107"/>
      <c r="AQ19" s="46">
        <v>132325</v>
      </c>
      <c r="AR19" s="47"/>
      <c r="AS19" s="48"/>
      <c r="AT19" s="49">
        <f t="shared" si="12"/>
        <v>2.7870775301583848</v>
      </c>
      <c r="AU19" s="50"/>
      <c r="AV19" s="51"/>
      <c r="AW19" s="52">
        <f t="shared" si="3"/>
        <v>5</v>
      </c>
      <c r="AX19" s="53"/>
      <c r="BA19" s="16" t="s">
        <v>14</v>
      </c>
      <c r="BB19" s="16">
        <v>45289</v>
      </c>
      <c r="BC19" s="16">
        <v>17567</v>
      </c>
      <c r="BF19" s="16" t="s">
        <v>14</v>
      </c>
      <c r="BG19" s="16">
        <v>42069</v>
      </c>
      <c r="BH19" s="16">
        <v>17210</v>
      </c>
    </row>
    <row r="20" spans="3:66" s="8" customFormat="1" ht="15.75" customHeight="1" x14ac:dyDescent="0.15">
      <c r="C20" s="94"/>
      <c r="D20" s="94"/>
      <c r="E20" s="95"/>
      <c r="F20" s="98" t="s">
        <v>28</v>
      </c>
      <c r="G20" s="56"/>
      <c r="H20" s="56"/>
      <c r="I20" s="56"/>
      <c r="J20" s="99"/>
      <c r="K20" s="100">
        <f t="shared" si="6"/>
        <v>84460</v>
      </c>
      <c r="L20" s="47"/>
      <c r="M20" s="47"/>
      <c r="N20" s="48"/>
      <c r="O20" s="46">
        <f t="shared" si="7"/>
        <v>83913</v>
      </c>
      <c r="P20" s="47"/>
      <c r="Q20" s="47"/>
      <c r="R20" s="48"/>
      <c r="S20" s="89">
        <f t="shared" si="0"/>
        <v>-0.64764385507932332</v>
      </c>
      <c r="T20" s="89"/>
      <c r="U20" s="90">
        <f t="shared" si="8"/>
        <v>17</v>
      </c>
      <c r="V20" s="91"/>
      <c r="W20" s="100">
        <f t="shared" si="9"/>
        <v>33356</v>
      </c>
      <c r="X20" s="47"/>
      <c r="Y20" s="47"/>
      <c r="Z20" s="48"/>
      <c r="AA20" s="46">
        <f t="shared" si="10"/>
        <v>34879</v>
      </c>
      <c r="AB20" s="47"/>
      <c r="AC20" s="47"/>
      <c r="AD20" s="48"/>
      <c r="AE20" s="89">
        <f t="shared" si="1"/>
        <v>4.5658951912699308</v>
      </c>
      <c r="AF20" s="89"/>
      <c r="AG20" s="90">
        <f t="shared" si="2"/>
        <v>18</v>
      </c>
      <c r="AH20" s="91"/>
      <c r="AK20" s="54" t="s">
        <v>28</v>
      </c>
      <c r="AL20" s="55"/>
      <c r="AM20" s="56"/>
      <c r="AN20" s="46">
        <v>84460</v>
      </c>
      <c r="AO20" s="47"/>
      <c r="AP20" s="48"/>
      <c r="AQ20" s="46">
        <v>83913</v>
      </c>
      <c r="AR20" s="47"/>
      <c r="AS20" s="48"/>
      <c r="AT20" s="49">
        <f t="shared" si="12"/>
        <v>-0.64764385507932332</v>
      </c>
      <c r="AU20" s="50"/>
      <c r="AV20" s="51"/>
      <c r="AW20" s="52">
        <f t="shared" si="3"/>
        <v>17</v>
      </c>
      <c r="AX20" s="53"/>
      <c r="BA20" s="16" t="s">
        <v>39</v>
      </c>
      <c r="BB20" s="16">
        <v>167378</v>
      </c>
      <c r="BC20" s="16">
        <v>69778</v>
      </c>
      <c r="BF20" s="16" t="s">
        <v>39</v>
      </c>
      <c r="BG20" s="16">
        <v>162439</v>
      </c>
      <c r="BH20" s="16">
        <v>70478</v>
      </c>
    </row>
    <row r="21" spans="3:66" s="8" customFormat="1" ht="15.75" customHeight="1" x14ac:dyDescent="0.15">
      <c r="C21" s="94"/>
      <c r="D21" s="94"/>
      <c r="E21" s="95"/>
      <c r="F21" s="98" t="s">
        <v>30</v>
      </c>
      <c r="G21" s="56"/>
      <c r="H21" s="56"/>
      <c r="I21" s="56"/>
      <c r="J21" s="99"/>
      <c r="K21" s="100">
        <f t="shared" si="6"/>
        <v>40343</v>
      </c>
      <c r="L21" s="47"/>
      <c r="M21" s="47"/>
      <c r="N21" s="48"/>
      <c r="O21" s="46">
        <f t="shared" si="7"/>
        <v>39869</v>
      </c>
      <c r="P21" s="47"/>
      <c r="Q21" s="47"/>
      <c r="R21" s="48"/>
      <c r="S21" s="89">
        <f t="shared" si="0"/>
        <v>-1.1749250179708923</v>
      </c>
      <c r="T21" s="89"/>
      <c r="U21" s="90">
        <f t="shared" si="8"/>
        <v>19</v>
      </c>
      <c r="V21" s="91"/>
      <c r="W21" s="100">
        <f t="shared" si="9"/>
        <v>16067</v>
      </c>
      <c r="X21" s="47"/>
      <c r="Y21" s="47"/>
      <c r="Z21" s="48"/>
      <c r="AA21" s="46">
        <f t="shared" si="10"/>
        <v>17099</v>
      </c>
      <c r="AB21" s="47"/>
      <c r="AC21" s="47"/>
      <c r="AD21" s="48"/>
      <c r="AE21" s="89">
        <f t="shared" si="1"/>
        <v>6.4231032551191873</v>
      </c>
      <c r="AF21" s="89"/>
      <c r="AG21" s="90">
        <f t="shared" si="2"/>
        <v>12</v>
      </c>
      <c r="AH21" s="91"/>
      <c r="AK21" s="54" t="s">
        <v>30</v>
      </c>
      <c r="AL21" s="55"/>
      <c r="AM21" s="56"/>
      <c r="AN21" s="46">
        <v>40343</v>
      </c>
      <c r="AO21" s="47"/>
      <c r="AP21" s="48"/>
      <c r="AQ21" s="46">
        <v>39869</v>
      </c>
      <c r="AR21" s="47"/>
      <c r="AS21" s="48"/>
      <c r="AT21" s="49">
        <f t="shared" si="12"/>
        <v>-1.1749250179708923</v>
      </c>
      <c r="AU21" s="50"/>
      <c r="AV21" s="51"/>
      <c r="AW21" s="52">
        <f t="shared" si="3"/>
        <v>19</v>
      </c>
      <c r="AX21" s="53"/>
      <c r="BA21" s="16" t="s">
        <v>19</v>
      </c>
      <c r="BB21" s="16">
        <v>225714</v>
      </c>
      <c r="BC21" s="16">
        <v>95824</v>
      </c>
      <c r="BF21" s="16" t="s">
        <v>19</v>
      </c>
      <c r="BG21" s="16">
        <v>223705</v>
      </c>
      <c r="BH21" s="16">
        <v>100360</v>
      </c>
    </row>
    <row r="22" spans="3:66" s="8" customFormat="1" ht="15.75" customHeight="1" x14ac:dyDescent="0.15">
      <c r="C22" s="94"/>
      <c r="D22" s="94"/>
      <c r="E22" s="95"/>
      <c r="F22" s="73" t="s">
        <v>32</v>
      </c>
      <c r="G22" s="62"/>
      <c r="H22" s="62"/>
      <c r="I22" s="62"/>
      <c r="J22" s="74"/>
      <c r="K22" s="71">
        <f t="shared" si="6"/>
        <v>3214</v>
      </c>
      <c r="L22" s="36"/>
      <c r="M22" s="36"/>
      <c r="N22" s="37"/>
      <c r="O22" s="35">
        <f t="shared" si="7"/>
        <v>3038</v>
      </c>
      <c r="P22" s="36"/>
      <c r="Q22" s="36"/>
      <c r="R22" s="37"/>
      <c r="S22" s="72">
        <f t="shared" si="0"/>
        <v>-5.47604231487243</v>
      </c>
      <c r="T22" s="72"/>
      <c r="U22" s="63">
        <f t="shared" si="8"/>
        <v>28</v>
      </c>
      <c r="V22" s="64"/>
      <c r="W22" s="71">
        <f t="shared" si="9"/>
        <v>1122</v>
      </c>
      <c r="X22" s="36"/>
      <c r="Y22" s="36"/>
      <c r="Z22" s="37"/>
      <c r="AA22" s="35">
        <f t="shared" si="10"/>
        <v>1127</v>
      </c>
      <c r="AB22" s="36"/>
      <c r="AC22" s="36"/>
      <c r="AD22" s="37"/>
      <c r="AE22" s="72">
        <f t="shared" si="1"/>
        <v>0.44563279857396765</v>
      </c>
      <c r="AF22" s="72"/>
      <c r="AG22" s="63">
        <f t="shared" si="2"/>
        <v>32</v>
      </c>
      <c r="AH22" s="64"/>
      <c r="AK22" s="60" t="s">
        <v>32</v>
      </c>
      <c r="AL22" s="61"/>
      <c r="AM22" s="62"/>
      <c r="AN22" s="35">
        <v>3214</v>
      </c>
      <c r="AO22" s="36"/>
      <c r="AP22" s="37"/>
      <c r="AQ22" s="35">
        <v>3038</v>
      </c>
      <c r="AR22" s="36"/>
      <c r="AS22" s="37"/>
      <c r="AT22" s="32">
        <f t="shared" si="12"/>
        <v>-5.47604231487243</v>
      </c>
      <c r="AU22" s="33"/>
      <c r="AV22" s="34"/>
      <c r="AW22" s="30">
        <f t="shared" si="3"/>
        <v>28</v>
      </c>
      <c r="AX22" s="31"/>
      <c r="BA22" s="16" t="s">
        <v>21</v>
      </c>
      <c r="BB22" s="16">
        <v>232922</v>
      </c>
      <c r="BC22" s="16">
        <v>102020</v>
      </c>
      <c r="BF22" s="16" t="s">
        <v>21</v>
      </c>
      <c r="BG22" s="16">
        <v>239169</v>
      </c>
      <c r="BH22" s="16">
        <v>110519</v>
      </c>
    </row>
    <row r="23" spans="3:66" s="8" customFormat="1" ht="15.75" customHeight="1" x14ac:dyDescent="0.15">
      <c r="C23" s="96"/>
      <c r="D23" s="96"/>
      <c r="E23" s="97"/>
      <c r="F23" s="83" t="s">
        <v>9</v>
      </c>
      <c r="G23" s="84"/>
      <c r="H23" s="84"/>
      <c r="I23" s="84"/>
      <c r="J23" s="85"/>
      <c r="K23" s="86">
        <f>SUM(K15:N22)</f>
        <v>1566359</v>
      </c>
      <c r="L23" s="87"/>
      <c r="M23" s="88"/>
      <c r="N23" s="88"/>
      <c r="O23" s="87">
        <f>SUM(O15:R22)</f>
        <v>1584028</v>
      </c>
      <c r="P23" s="87"/>
      <c r="Q23" s="88"/>
      <c r="R23" s="88"/>
      <c r="S23" s="101">
        <f t="shared" si="0"/>
        <v>1.1280300365369698</v>
      </c>
      <c r="T23" s="102"/>
      <c r="U23" s="103"/>
      <c r="V23" s="104"/>
      <c r="W23" s="86">
        <f>SUM(W15:Z22)</f>
        <v>668902</v>
      </c>
      <c r="X23" s="87"/>
      <c r="Y23" s="88"/>
      <c r="Z23" s="88"/>
      <c r="AA23" s="87">
        <f>SUM(AA15:AD22)</f>
        <v>715350</v>
      </c>
      <c r="AB23" s="87"/>
      <c r="AC23" s="88"/>
      <c r="AD23" s="88"/>
      <c r="AE23" s="101">
        <f t="shared" ref="AE23" si="13">AA23/W23*100-100</f>
        <v>6.9439170461442785</v>
      </c>
      <c r="AF23" s="102"/>
      <c r="AG23" s="103"/>
      <c r="AH23" s="104"/>
      <c r="BA23" s="16" t="s">
        <v>41</v>
      </c>
      <c r="BB23" s="16">
        <v>101514</v>
      </c>
      <c r="BC23" s="16">
        <v>43088</v>
      </c>
      <c r="BF23" s="16" t="s">
        <v>41</v>
      </c>
      <c r="BG23" s="16">
        <v>101780</v>
      </c>
      <c r="BH23" s="16">
        <v>45361</v>
      </c>
    </row>
    <row r="24" spans="3:66" s="8" customFormat="1" ht="15.75" customHeight="1" x14ac:dyDescent="0.15">
      <c r="C24" s="109" t="s">
        <v>75</v>
      </c>
      <c r="D24" s="109"/>
      <c r="E24" s="93"/>
      <c r="F24" s="79" t="s">
        <v>34</v>
      </c>
      <c r="G24" s="59"/>
      <c r="H24" s="59"/>
      <c r="I24" s="59"/>
      <c r="J24" s="80"/>
      <c r="K24" s="81">
        <f t="shared" ref="K24:K31" si="14">AN24</f>
        <v>258227</v>
      </c>
      <c r="L24" s="44"/>
      <c r="M24" s="44"/>
      <c r="N24" s="45"/>
      <c r="O24" s="43">
        <f t="shared" ref="O24:O31" si="15">AQ24</f>
        <v>258422</v>
      </c>
      <c r="P24" s="44"/>
      <c r="Q24" s="44"/>
      <c r="R24" s="45"/>
      <c r="S24" s="82">
        <f t="shared" si="0"/>
        <v>7.5514953897155124E-2</v>
      </c>
      <c r="T24" s="82"/>
      <c r="U24" s="69">
        <f t="shared" ref="U24:U31" si="16">AW24</f>
        <v>14</v>
      </c>
      <c r="V24" s="70"/>
      <c r="W24" s="81">
        <f t="shared" ref="W24:W31" si="17">VLOOKUP(F24,$BA$6:$BC$41,3,FALSE)</f>
        <v>107397</v>
      </c>
      <c r="X24" s="44"/>
      <c r="Y24" s="44"/>
      <c r="Z24" s="45"/>
      <c r="AA24" s="43">
        <f t="shared" ref="AA24:AA31" si="18">VLOOKUP(F24,$BF$7:$BH$41,3,FALSE)</f>
        <v>112191</v>
      </c>
      <c r="AB24" s="44"/>
      <c r="AC24" s="44"/>
      <c r="AD24" s="45"/>
      <c r="AE24" s="82">
        <f t="shared" si="1"/>
        <v>4.4638118383195007</v>
      </c>
      <c r="AF24" s="82"/>
      <c r="AG24" s="69">
        <f t="shared" si="2"/>
        <v>20</v>
      </c>
      <c r="AH24" s="70"/>
      <c r="AK24" s="57" t="s">
        <v>34</v>
      </c>
      <c r="AL24" s="58"/>
      <c r="AM24" s="59"/>
      <c r="AN24" s="43">
        <v>258227</v>
      </c>
      <c r="AO24" s="44"/>
      <c r="AP24" s="45"/>
      <c r="AQ24" s="43">
        <v>258422</v>
      </c>
      <c r="AR24" s="44"/>
      <c r="AS24" s="45"/>
      <c r="AT24" s="40">
        <f t="shared" ref="AT24:AT31" si="19">AQ24/AN24*100-100</f>
        <v>7.5514953897155124E-2</v>
      </c>
      <c r="AU24" s="41"/>
      <c r="AV24" s="42"/>
      <c r="AW24" s="38">
        <f t="shared" si="3"/>
        <v>14</v>
      </c>
      <c r="AX24" s="39"/>
      <c r="BA24" s="16" t="s">
        <v>23</v>
      </c>
      <c r="BB24" s="16">
        <v>130190</v>
      </c>
      <c r="BC24" s="16">
        <v>53416</v>
      </c>
      <c r="BF24" s="16" t="s">
        <v>23</v>
      </c>
      <c r="BG24" s="16">
        <v>136516</v>
      </c>
      <c r="BH24" s="16">
        <v>58339</v>
      </c>
    </row>
    <row r="25" spans="3:66" s="8" customFormat="1" ht="15.75" customHeight="1" x14ac:dyDescent="0.15">
      <c r="C25" s="94"/>
      <c r="D25" s="94"/>
      <c r="E25" s="95"/>
      <c r="F25" s="98" t="s">
        <v>36</v>
      </c>
      <c r="G25" s="56"/>
      <c r="H25" s="56"/>
      <c r="I25" s="56"/>
      <c r="J25" s="99"/>
      <c r="K25" s="100">
        <f t="shared" si="14"/>
        <v>423894</v>
      </c>
      <c r="L25" s="47"/>
      <c r="M25" s="47"/>
      <c r="N25" s="48"/>
      <c r="O25" s="46">
        <f t="shared" si="15"/>
        <v>436905</v>
      </c>
      <c r="P25" s="47"/>
      <c r="Q25" s="47"/>
      <c r="R25" s="48"/>
      <c r="S25" s="89">
        <f t="shared" si="0"/>
        <v>3.0693994253280295</v>
      </c>
      <c r="T25" s="89"/>
      <c r="U25" s="90">
        <f t="shared" si="16"/>
        <v>4</v>
      </c>
      <c r="V25" s="91"/>
      <c r="W25" s="100">
        <f t="shared" si="17"/>
        <v>180170</v>
      </c>
      <c r="X25" s="47"/>
      <c r="Y25" s="47"/>
      <c r="Z25" s="48"/>
      <c r="AA25" s="46">
        <f t="shared" si="18"/>
        <v>193204</v>
      </c>
      <c r="AB25" s="47"/>
      <c r="AC25" s="47"/>
      <c r="AD25" s="48"/>
      <c r="AE25" s="89">
        <f t="shared" si="1"/>
        <v>7.234278736748621</v>
      </c>
      <c r="AF25" s="89"/>
      <c r="AG25" s="90">
        <f t="shared" si="2"/>
        <v>7</v>
      </c>
      <c r="AH25" s="91"/>
      <c r="AK25" s="54" t="s">
        <v>36</v>
      </c>
      <c r="AL25" s="55"/>
      <c r="AM25" s="56"/>
      <c r="AN25" s="46">
        <v>423894</v>
      </c>
      <c r="AO25" s="47"/>
      <c r="AP25" s="48"/>
      <c r="AQ25" s="46">
        <v>436905</v>
      </c>
      <c r="AR25" s="47"/>
      <c r="AS25" s="48"/>
      <c r="AT25" s="49">
        <f t="shared" si="19"/>
        <v>3.0693994253280295</v>
      </c>
      <c r="AU25" s="50"/>
      <c r="AV25" s="51"/>
      <c r="AW25" s="52">
        <f t="shared" si="3"/>
        <v>4</v>
      </c>
      <c r="AX25" s="53"/>
      <c r="BA25" s="16" t="s">
        <v>25</v>
      </c>
      <c r="BB25" s="16">
        <v>128737</v>
      </c>
      <c r="BC25" s="16">
        <v>55910</v>
      </c>
      <c r="BF25" s="16" t="s">
        <v>25</v>
      </c>
      <c r="BG25" s="16">
        <v>132325</v>
      </c>
      <c r="BH25" s="16">
        <v>60257</v>
      </c>
    </row>
    <row r="26" spans="3:66" s="8" customFormat="1" ht="15.75" customHeight="1" x14ac:dyDescent="0.15">
      <c r="C26" s="94"/>
      <c r="D26" s="94"/>
      <c r="E26" s="95"/>
      <c r="F26" s="98" t="s">
        <v>38</v>
      </c>
      <c r="G26" s="56"/>
      <c r="H26" s="56"/>
      <c r="I26" s="56"/>
      <c r="J26" s="99"/>
      <c r="K26" s="100">
        <f t="shared" si="14"/>
        <v>239348</v>
      </c>
      <c r="L26" s="47"/>
      <c r="M26" s="47"/>
      <c r="N26" s="48"/>
      <c r="O26" s="46">
        <f t="shared" si="15"/>
        <v>242389</v>
      </c>
      <c r="P26" s="47"/>
      <c r="Q26" s="47"/>
      <c r="R26" s="48"/>
      <c r="S26" s="89">
        <f t="shared" si="0"/>
        <v>1.2705349532897685</v>
      </c>
      <c r="T26" s="89"/>
      <c r="U26" s="90">
        <f t="shared" si="16"/>
        <v>8</v>
      </c>
      <c r="V26" s="91"/>
      <c r="W26" s="100">
        <f t="shared" si="17"/>
        <v>97951</v>
      </c>
      <c r="X26" s="47"/>
      <c r="Y26" s="47"/>
      <c r="Z26" s="48"/>
      <c r="AA26" s="46">
        <f t="shared" si="18"/>
        <v>102532</v>
      </c>
      <c r="AB26" s="47"/>
      <c r="AC26" s="47"/>
      <c r="AD26" s="48"/>
      <c r="AE26" s="89">
        <f t="shared" si="1"/>
        <v>4.6768282100233733</v>
      </c>
      <c r="AF26" s="89"/>
      <c r="AG26" s="90">
        <f t="shared" si="2"/>
        <v>17</v>
      </c>
      <c r="AH26" s="91"/>
      <c r="AK26" s="54" t="s">
        <v>38</v>
      </c>
      <c r="AL26" s="55"/>
      <c r="AM26" s="56"/>
      <c r="AN26" s="46">
        <v>239348</v>
      </c>
      <c r="AO26" s="47"/>
      <c r="AP26" s="48"/>
      <c r="AQ26" s="46">
        <v>242389</v>
      </c>
      <c r="AR26" s="47"/>
      <c r="AS26" s="48"/>
      <c r="AT26" s="49">
        <f t="shared" si="19"/>
        <v>1.2705349532897685</v>
      </c>
      <c r="AU26" s="50"/>
      <c r="AV26" s="51"/>
      <c r="AW26" s="52">
        <f t="shared" si="3"/>
        <v>8</v>
      </c>
      <c r="AX26" s="53"/>
      <c r="BA26" s="16" t="s">
        <v>50</v>
      </c>
      <c r="BB26" s="16">
        <v>43306</v>
      </c>
      <c r="BC26" s="16">
        <v>16245</v>
      </c>
      <c r="BF26" s="16" t="s">
        <v>50</v>
      </c>
      <c r="BG26" s="16">
        <v>40841</v>
      </c>
      <c r="BH26" s="16">
        <v>16285</v>
      </c>
    </row>
    <row r="27" spans="3:66" ht="15.75" customHeight="1" x14ac:dyDescent="0.15">
      <c r="C27" s="94"/>
      <c r="D27" s="94"/>
      <c r="E27" s="95"/>
      <c r="F27" s="98" t="s">
        <v>40</v>
      </c>
      <c r="G27" s="56"/>
      <c r="H27" s="56"/>
      <c r="I27" s="56"/>
      <c r="J27" s="99"/>
      <c r="K27" s="100">
        <f t="shared" si="14"/>
        <v>167378</v>
      </c>
      <c r="L27" s="47"/>
      <c r="M27" s="47"/>
      <c r="N27" s="48"/>
      <c r="O27" s="46">
        <f t="shared" si="15"/>
        <v>162439</v>
      </c>
      <c r="P27" s="47"/>
      <c r="Q27" s="47"/>
      <c r="R27" s="48"/>
      <c r="S27" s="89">
        <f t="shared" si="0"/>
        <v>-2.9508059601620289</v>
      </c>
      <c r="T27" s="89"/>
      <c r="U27" s="90">
        <f t="shared" si="16"/>
        <v>23</v>
      </c>
      <c r="V27" s="91"/>
      <c r="W27" s="100">
        <f t="shared" si="17"/>
        <v>69778</v>
      </c>
      <c r="X27" s="47"/>
      <c r="Y27" s="47"/>
      <c r="Z27" s="48"/>
      <c r="AA27" s="46">
        <f t="shared" si="18"/>
        <v>70478</v>
      </c>
      <c r="AB27" s="47"/>
      <c r="AC27" s="47"/>
      <c r="AD27" s="48"/>
      <c r="AE27" s="89">
        <f t="shared" si="1"/>
        <v>1.003181518530198</v>
      </c>
      <c r="AF27" s="89"/>
      <c r="AG27" s="90">
        <f t="shared" si="2"/>
        <v>30</v>
      </c>
      <c r="AH27" s="91"/>
      <c r="AK27" s="54" t="s">
        <v>40</v>
      </c>
      <c r="AL27" s="55"/>
      <c r="AM27" s="56"/>
      <c r="AN27" s="46">
        <v>167378</v>
      </c>
      <c r="AO27" s="47"/>
      <c r="AP27" s="48"/>
      <c r="AQ27" s="46">
        <v>162439</v>
      </c>
      <c r="AR27" s="47"/>
      <c r="AS27" s="48"/>
      <c r="AT27" s="49">
        <f t="shared" si="19"/>
        <v>-2.9508059601620289</v>
      </c>
      <c r="AU27" s="50"/>
      <c r="AV27" s="51"/>
      <c r="AW27" s="52">
        <f t="shared" si="3"/>
        <v>23</v>
      </c>
      <c r="AX27" s="53"/>
      <c r="AY27" s="7"/>
      <c r="AZ27" s="7"/>
      <c r="BA27" s="16" t="s">
        <v>27</v>
      </c>
      <c r="BB27" s="16">
        <v>84460</v>
      </c>
      <c r="BC27" s="16">
        <v>33356</v>
      </c>
      <c r="BD27" s="7"/>
      <c r="BE27" s="7"/>
      <c r="BF27" s="16" t="s">
        <v>27</v>
      </c>
      <c r="BG27" s="16">
        <v>83913</v>
      </c>
      <c r="BH27" s="16">
        <v>34879</v>
      </c>
      <c r="BI27" s="7"/>
      <c r="BJ27" s="7"/>
      <c r="BK27" s="7"/>
      <c r="BL27" s="7"/>
      <c r="BM27" s="7"/>
      <c r="BN27" s="7"/>
    </row>
    <row r="28" spans="3:66" ht="15.75" customHeight="1" x14ac:dyDescent="0.15">
      <c r="C28" s="94"/>
      <c r="D28" s="94"/>
      <c r="E28" s="95"/>
      <c r="F28" s="98" t="s">
        <v>42</v>
      </c>
      <c r="G28" s="56"/>
      <c r="H28" s="56"/>
      <c r="I28" s="56"/>
      <c r="J28" s="99"/>
      <c r="K28" s="100">
        <f t="shared" si="14"/>
        <v>101514</v>
      </c>
      <c r="L28" s="47"/>
      <c r="M28" s="47"/>
      <c r="N28" s="48"/>
      <c r="O28" s="46">
        <f t="shared" si="15"/>
        <v>101780</v>
      </c>
      <c r="P28" s="47"/>
      <c r="Q28" s="47"/>
      <c r="R28" s="48"/>
      <c r="S28" s="89">
        <f t="shared" si="0"/>
        <v>0.26203282305887399</v>
      </c>
      <c r="T28" s="89"/>
      <c r="U28" s="90">
        <f t="shared" si="16"/>
        <v>13</v>
      </c>
      <c r="V28" s="91"/>
      <c r="W28" s="100">
        <f t="shared" si="17"/>
        <v>43088</v>
      </c>
      <c r="X28" s="47"/>
      <c r="Y28" s="47"/>
      <c r="Z28" s="48"/>
      <c r="AA28" s="46">
        <f t="shared" si="18"/>
        <v>45361</v>
      </c>
      <c r="AB28" s="47"/>
      <c r="AC28" s="47"/>
      <c r="AD28" s="48"/>
      <c r="AE28" s="89">
        <f t="shared" si="1"/>
        <v>5.2752506498328984</v>
      </c>
      <c r="AF28" s="89"/>
      <c r="AG28" s="90">
        <f t="shared" si="2"/>
        <v>14</v>
      </c>
      <c r="AH28" s="91"/>
      <c r="AK28" s="54" t="s">
        <v>42</v>
      </c>
      <c r="AL28" s="55"/>
      <c r="AM28" s="56"/>
      <c r="AN28" s="46">
        <v>101514</v>
      </c>
      <c r="AO28" s="47"/>
      <c r="AP28" s="48"/>
      <c r="AQ28" s="46">
        <v>101780</v>
      </c>
      <c r="AR28" s="47"/>
      <c r="AS28" s="48"/>
      <c r="AT28" s="49">
        <f t="shared" si="19"/>
        <v>0.26203282305887399</v>
      </c>
      <c r="AU28" s="50"/>
      <c r="AV28" s="51"/>
      <c r="AW28" s="52">
        <f t="shared" si="3"/>
        <v>13</v>
      </c>
      <c r="AX28" s="53"/>
      <c r="AY28" s="7"/>
      <c r="AZ28" s="7"/>
      <c r="BA28" s="16" t="s">
        <v>81</v>
      </c>
      <c r="BB28" s="16">
        <v>32096</v>
      </c>
      <c r="BC28" s="16">
        <v>12580</v>
      </c>
      <c r="BD28" s="7"/>
      <c r="BE28" s="7"/>
      <c r="BF28" s="16" t="s">
        <v>81</v>
      </c>
      <c r="BG28" s="16">
        <v>31665</v>
      </c>
      <c r="BH28" s="16">
        <v>12932</v>
      </c>
      <c r="BI28" s="7"/>
      <c r="BJ28" s="7"/>
      <c r="BK28" s="7"/>
      <c r="BL28" s="7"/>
      <c r="BM28" s="7"/>
      <c r="BN28" s="7"/>
    </row>
    <row r="29" spans="3:66" ht="15.75" customHeight="1" x14ac:dyDescent="0.15">
      <c r="C29" s="94"/>
      <c r="D29" s="94"/>
      <c r="E29" s="95"/>
      <c r="F29" s="98" t="s">
        <v>43</v>
      </c>
      <c r="G29" s="56"/>
      <c r="H29" s="56"/>
      <c r="I29" s="56"/>
      <c r="J29" s="99"/>
      <c r="K29" s="100">
        <f t="shared" si="14"/>
        <v>47936</v>
      </c>
      <c r="L29" s="47"/>
      <c r="M29" s="47"/>
      <c r="N29" s="48"/>
      <c r="O29" s="46">
        <f t="shared" si="15"/>
        <v>48348</v>
      </c>
      <c r="P29" s="47"/>
      <c r="Q29" s="47"/>
      <c r="R29" s="48"/>
      <c r="S29" s="89">
        <f t="shared" si="0"/>
        <v>0.85947930574099018</v>
      </c>
      <c r="T29" s="89"/>
      <c r="U29" s="90">
        <f t="shared" si="16"/>
        <v>9</v>
      </c>
      <c r="V29" s="91"/>
      <c r="W29" s="100">
        <f t="shared" si="17"/>
        <v>18744</v>
      </c>
      <c r="X29" s="47"/>
      <c r="Y29" s="47"/>
      <c r="Z29" s="48"/>
      <c r="AA29" s="46">
        <f t="shared" si="18"/>
        <v>19862</v>
      </c>
      <c r="AB29" s="47"/>
      <c r="AC29" s="47"/>
      <c r="AD29" s="48"/>
      <c r="AE29" s="89">
        <f t="shared" si="1"/>
        <v>5.9645753307725045</v>
      </c>
      <c r="AF29" s="89"/>
      <c r="AG29" s="90">
        <f t="shared" si="2"/>
        <v>13</v>
      </c>
      <c r="AH29" s="91"/>
      <c r="AK29" s="54" t="s">
        <v>43</v>
      </c>
      <c r="AL29" s="55"/>
      <c r="AM29" s="56"/>
      <c r="AN29" s="46">
        <v>47936</v>
      </c>
      <c r="AO29" s="47"/>
      <c r="AP29" s="48"/>
      <c r="AQ29" s="46">
        <v>48348</v>
      </c>
      <c r="AR29" s="47"/>
      <c r="AS29" s="48"/>
      <c r="AT29" s="49">
        <f t="shared" si="19"/>
        <v>0.85947930574099018</v>
      </c>
      <c r="AU29" s="50"/>
      <c r="AV29" s="51"/>
      <c r="AW29" s="52">
        <f t="shared" si="3"/>
        <v>9</v>
      </c>
      <c r="AX29" s="53"/>
      <c r="AY29" s="7"/>
      <c r="AZ29" s="7"/>
      <c r="BA29" s="16" t="s">
        <v>82</v>
      </c>
      <c r="BB29" s="16">
        <v>47936</v>
      </c>
      <c r="BC29" s="16">
        <v>18744</v>
      </c>
      <c r="BD29" s="7"/>
      <c r="BE29" s="7"/>
      <c r="BF29" s="16" t="s">
        <v>82</v>
      </c>
      <c r="BG29" s="16">
        <v>48348</v>
      </c>
      <c r="BH29" s="16">
        <v>19862</v>
      </c>
      <c r="BI29" s="7"/>
      <c r="BJ29" s="7"/>
      <c r="BK29" s="7"/>
      <c r="BL29" s="7"/>
      <c r="BM29" s="7"/>
      <c r="BN29" s="7"/>
    </row>
    <row r="30" spans="3:66" ht="15.75" customHeight="1" x14ac:dyDescent="0.15">
      <c r="C30" s="94"/>
      <c r="D30" s="94"/>
      <c r="E30" s="95"/>
      <c r="F30" s="98" t="s">
        <v>45</v>
      </c>
      <c r="G30" s="56"/>
      <c r="H30" s="56"/>
      <c r="I30" s="56"/>
      <c r="J30" s="99"/>
      <c r="K30" s="100">
        <f t="shared" si="14"/>
        <v>31550</v>
      </c>
      <c r="L30" s="47"/>
      <c r="M30" s="47"/>
      <c r="N30" s="48"/>
      <c r="O30" s="46">
        <f t="shared" si="15"/>
        <v>31634</v>
      </c>
      <c r="P30" s="47"/>
      <c r="Q30" s="47"/>
      <c r="R30" s="48"/>
      <c r="S30" s="89">
        <f t="shared" si="0"/>
        <v>0.26624405705229037</v>
      </c>
      <c r="T30" s="89"/>
      <c r="U30" s="90">
        <f t="shared" si="16"/>
        <v>12</v>
      </c>
      <c r="V30" s="91"/>
      <c r="W30" s="100">
        <f t="shared" si="17"/>
        <v>12279</v>
      </c>
      <c r="X30" s="47"/>
      <c r="Y30" s="47"/>
      <c r="Z30" s="48"/>
      <c r="AA30" s="46">
        <f t="shared" si="18"/>
        <v>12706</v>
      </c>
      <c r="AB30" s="47"/>
      <c r="AC30" s="47"/>
      <c r="AD30" s="48"/>
      <c r="AE30" s="89">
        <f t="shared" si="1"/>
        <v>3.4774818796318812</v>
      </c>
      <c r="AF30" s="89"/>
      <c r="AG30" s="90">
        <f t="shared" si="2"/>
        <v>23</v>
      </c>
      <c r="AH30" s="91"/>
      <c r="AK30" s="54" t="s">
        <v>45</v>
      </c>
      <c r="AL30" s="55"/>
      <c r="AM30" s="56"/>
      <c r="AN30" s="46">
        <v>31550</v>
      </c>
      <c r="AO30" s="47"/>
      <c r="AP30" s="48"/>
      <c r="AQ30" s="46">
        <v>31634</v>
      </c>
      <c r="AR30" s="47"/>
      <c r="AS30" s="48"/>
      <c r="AT30" s="49">
        <f t="shared" si="19"/>
        <v>0.26624405705229037</v>
      </c>
      <c r="AU30" s="50"/>
      <c r="AV30" s="51"/>
      <c r="AW30" s="52">
        <f t="shared" si="3"/>
        <v>12</v>
      </c>
      <c r="AX30" s="53"/>
      <c r="AY30" s="7"/>
      <c r="AZ30" s="7"/>
      <c r="BA30" s="16" t="s">
        <v>44</v>
      </c>
      <c r="BB30" s="16">
        <v>31550</v>
      </c>
      <c r="BC30" s="16">
        <v>12279</v>
      </c>
      <c r="BD30" s="7"/>
      <c r="BE30" s="7"/>
      <c r="BF30" s="16" t="s">
        <v>44</v>
      </c>
      <c r="BG30" s="16">
        <v>31634</v>
      </c>
      <c r="BH30" s="16">
        <v>12706</v>
      </c>
      <c r="BI30" s="7"/>
      <c r="BJ30" s="7"/>
      <c r="BK30" s="7"/>
      <c r="BL30" s="7"/>
      <c r="BM30" s="7"/>
      <c r="BN30" s="7"/>
    </row>
    <row r="31" spans="3:66" ht="15.75" customHeight="1" x14ac:dyDescent="0.15">
      <c r="C31" s="94"/>
      <c r="D31" s="94"/>
      <c r="E31" s="95"/>
      <c r="F31" s="73" t="s">
        <v>47</v>
      </c>
      <c r="G31" s="62"/>
      <c r="H31" s="62"/>
      <c r="I31" s="62"/>
      <c r="J31" s="74"/>
      <c r="K31" s="71">
        <f t="shared" si="14"/>
        <v>28378</v>
      </c>
      <c r="L31" s="36"/>
      <c r="M31" s="36"/>
      <c r="N31" s="37"/>
      <c r="O31" s="35">
        <f t="shared" si="15"/>
        <v>27564</v>
      </c>
      <c r="P31" s="36"/>
      <c r="Q31" s="36"/>
      <c r="R31" s="37"/>
      <c r="S31" s="72">
        <f t="shared" si="0"/>
        <v>-2.8684191979702689</v>
      </c>
      <c r="T31" s="72"/>
      <c r="U31" s="63">
        <f t="shared" si="16"/>
        <v>22</v>
      </c>
      <c r="V31" s="64"/>
      <c r="W31" s="71">
        <f t="shared" si="17"/>
        <v>11183</v>
      </c>
      <c r="X31" s="36"/>
      <c r="Y31" s="36"/>
      <c r="Z31" s="37"/>
      <c r="AA31" s="35">
        <f t="shared" si="18"/>
        <v>11552</v>
      </c>
      <c r="AB31" s="36"/>
      <c r="AC31" s="36"/>
      <c r="AD31" s="37"/>
      <c r="AE31" s="72">
        <f t="shared" si="1"/>
        <v>3.299651256371277</v>
      </c>
      <c r="AF31" s="72"/>
      <c r="AG31" s="63">
        <f t="shared" si="2"/>
        <v>25</v>
      </c>
      <c r="AH31" s="64"/>
      <c r="AK31" s="60" t="s">
        <v>47</v>
      </c>
      <c r="AL31" s="61"/>
      <c r="AM31" s="62"/>
      <c r="AN31" s="35">
        <v>28378</v>
      </c>
      <c r="AO31" s="36"/>
      <c r="AP31" s="37"/>
      <c r="AQ31" s="35">
        <v>27564</v>
      </c>
      <c r="AR31" s="36"/>
      <c r="AS31" s="37"/>
      <c r="AT31" s="32">
        <f t="shared" si="19"/>
        <v>-2.8684191979702689</v>
      </c>
      <c r="AU31" s="33"/>
      <c r="AV31" s="34"/>
      <c r="AW31" s="30">
        <f t="shared" si="3"/>
        <v>22</v>
      </c>
      <c r="AX31" s="31"/>
      <c r="AY31" s="7"/>
      <c r="AZ31" s="7"/>
      <c r="BA31" s="16" t="s">
        <v>46</v>
      </c>
      <c r="BB31" s="16">
        <v>28378</v>
      </c>
      <c r="BC31" s="16">
        <v>11183</v>
      </c>
      <c r="BD31" s="7"/>
      <c r="BE31" s="7"/>
      <c r="BF31" s="16" t="s">
        <v>46</v>
      </c>
      <c r="BG31" s="16">
        <v>27564</v>
      </c>
      <c r="BH31" s="16">
        <v>11552</v>
      </c>
      <c r="BI31" s="7"/>
      <c r="BJ31" s="7"/>
      <c r="BK31" s="7"/>
      <c r="BL31" s="7"/>
      <c r="BM31" s="7"/>
      <c r="BN31" s="7"/>
    </row>
    <row r="32" spans="3:66" ht="15.75" customHeight="1" x14ac:dyDescent="0.15">
      <c r="C32" s="96"/>
      <c r="D32" s="96"/>
      <c r="E32" s="97"/>
      <c r="F32" s="83" t="s">
        <v>9</v>
      </c>
      <c r="G32" s="84"/>
      <c r="H32" s="84"/>
      <c r="I32" s="84"/>
      <c r="J32" s="85"/>
      <c r="K32" s="86">
        <f>SUM(K24:N31)</f>
        <v>1298225</v>
      </c>
      <c r="L32" s="87"/>
      <c r="M32" s="88"/>
      <c r="N32" s="88"/>
      <c r="O32" s="87">
        <f>SUM(O24:R31)</f>
        <v>1309481</v>
      </c>
      <c r="P32" s="87"/>
      <c r="Q32" s="88"/>
      <c r="R32" s="88"/>
      <c r="S32" s="101">
        <f t="shared" si="0"/>
        <v>0.86702998324635416</v>
      </c>
      <c r="T32" s="102"/>
      <c r="U32" s="103"/>
      <c r="V32" s="104"/>
      <c r="W32" s="86">
        <f>SUM(W24:Z31)</f>
        <v>540590</v>
      </c>
      <c r="X32" s="87"/>
      <c r="Y32" s="88"/>
      <c r="Z32" s="88"/>
      <c r="AA32" s="87">
        <f>SUM(AA24:AD31)</f>
        <v>567886</v>
      </c>
      <c r="AB32" s="87"/>
      <c r="AC32" s="88"/>
      <c r="AD32" s="88"/>
      <c r="AE32" s="101">
        <f t="shared" ref="AE32" si="20">AA32/W32*100-100</f>
        <v>5.0492979892339918</v>
      </c>
      <c r="AF32" s="102"/>
      <c r="AG32" s="103"/>
      <c r="AH32" s="104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16" t="s">
        <v>52</v>
      </c>
      <c r="BB32" s="16">
        <v>9679</v>
      </c>
      <c r="BC32" s="16">
        <v>3359</v>
      </c>
      <c r="BD32" s="7"/>
      <c r="BE32" s="7"/>
      <c r="BF32" s="16" t="s">
        <v>52</v>
      </c>
      <c r="BG32" s="16">
        <v>9300</v>
      </c>
      <c r="BH32" s="16">
        <v>3436</v>
      </c>
      <c r="BI32" s="7"/>
      <c r="BJ32" s="7"/>
      <c r="BK32" s="7"/>
      <c r="BL32" s="7"/>
      <c r="BM32" s="7"/>
      <c r="BN32" s="7"/>
    </row>
    <row r="33" spans="3:66" ht="15.75" customHeight="1" x14ac:dyDescent="0.15">
      <c r="C33" s="109" t="s">
        <v>76</v>
      </c>
      <c r="D33" s="109"/>
      <c r="E33" s="93"/>
      <c r="F33" s="79" t="s">
        <v>49</v>
      </c>
      <c r="G33" s="59"/>
      <c r="H33" s="59"/>
      <c r="I33" s="59"/>
      <c r="J33" s="80"/>
      <c r="K33" s="81">
        <f t="shared" ref="K33:K42" si="21">AN33</f>
        <v>194086</v>
      </c>
      <c r="L33" s="44"/>
      <c r="M33" s="44"/>
      <c r="N33" s="45"/>
      <c r="O33" s="43">
        <f t="shared" ref="O33:O42" si="22">AQ33</f>
        <v>188856</v>
      </c>
      <c r="P33" s="44"/>
      <c r="Q33" s="44"/>
      <c r="R33" s="45"/>
      <c r="S33" s="82">
        <f t="shared" si="0"/>
        <v>-2.6946817390229114</v>
      </c>
      <c r="T33" s="82"/>
      <c r="U33" s="69">
        <f t="shared" ref="U33:U42" si="23">AW33</f>
        <v>21</v>
      </c>
      <c r="V33" s="70"/>
      <c r="W33" s="81">
        <f t="shared" ref="W33:W42" si="24">VLOOKUP(F33,$BA$6:$BC$41,3,FALSE)</f>
        <v>79120</v>
      </c>
      <c r="X33" s="44"/>
      <c r="Y33" s="44"/>
      <c r="Z33" s="45"/>
      <c r="AA33" s="43">
        <f t="shared" ref="AA33:AA42" si="25">VLOOKUP(F33,$BF$7:$BH$41,3,FALSE)</f>
        <v>81864</v>
      </c>
      <c r="AB33" s="44"/>
      <c r="AC33" s="44"/>
      <c r="AD33" s="45"/>
      <c r="AE33" s="82">
        <f t="shared" si="1"/>
        <v>3.4681496461071788</v>
      </c>
      <c r="AF33" s="82"/>
      <c r="AG33" s="69">
        <f t="shared" si="2"/>
        <v>24</v>
      </c>
      <c r="AH33" s="70"/>
      <c r="AK33" s="57" t="s">
        <v>49</v>
      </c>
      <c r="AL33" s="58"/>
      <c r="AM33" s="59"/>
      <c r="AN33" s="43">
        <v>194086</v>
      </c>
      <c r="AO33" s="44"/>
      <c r="AP33" s="45"/>
      <c r="AQ33" s="43">
        <v>188856</v>
      </c>
      <c r="AR33" s="44"/>
      <c r="AS33" s="45"/>
      <c r="AT33" s="40">
        <f t="shared" ref="AT33:AT42" si="26">AQ33/AN33*100-100</f>
        <v>-2.6946817390229114</v>
      </c>
      <c r="AU33" s="41"/>
      <c r="AV33" s="42"/>
      <c r="AW33" s="38">
        <f t="shared" si="3"/>
        <v>21</v>
      </c>
      <c r="AX33" s="39"/>
      <c r="AY33" s="7"/>
      <c r="AZ33" s="7"/>
      <c r="BA33" s="16" t="s">
        <v>54</v>
      </c>
      <c r="BB33" s="16">
        <v>17033</v>
      </c>
      <c r="BC33" s="16">
        <v>6178</v>
      </c>
      <c r="BD33" s="7"/>
      <c r="BE33" s="7"/>
      <c r="BF33" s="16" t="s">
        <v>54</v>
      </c>
      <c r="BG33" s="16">
        <v>17129</v>
      </c>
      <c r="BH33" s="16">
        <v>6683</v>
      </c>
      <c r="BI33" s="7"/>
      <c r="BJ33" s="7"/>
      <c r="BK33" s="7"/>
      <c r="BL33" s="7"/>
      <c r="BM33" s="7"/>
      <c r="BN33" s="7"/>
    </row>
    <row r="34" spans="3:66" ht="15.75" customHeight="1" x14ac:dyDescent="0.15">
      <c r="C34" s="94"/>
      <c r="D34" s="94"/>
      <c r="E34" s="95"/>
      <c r="F34" s="98" t="s">
        <v>51</v>
      </c>
      <c r="G34" s="56"/>
      <c r="H34" s="56"/>
      <c r="I34" s="56"/>
      <c r="J34" s="99"/>
      <c r="K34" s="100">
        <f t="shared" si="21"/>
        <v>43306</v>
      </c>
      <c r="L34" s="47"/>
      <c r="M34" s="47"/>
      <c r="N34" s="48"/>
      <c r="O34" s="46">
        <f t="shared" si="22"/>
        <v>40841</v>
      </c>
      <c r="P34" s="47"/>
      <c r="Q34" s="47"/>
      <c r="R34" s="48"/>
      <c r="S34" s="89">
        <f t="shared" si="0"/>
        <v>-5.6920519096660911</v>
      </c>
      <c r="T34" s="89"/>
      <c r="U34" s="90">
        <f t="shared" si="23"/>
        <v>29</v>
      </c>
      <c r="V34" s="91"/>
      <c r="W34" s="100">
        <f t="shared" si="24"/>
        <v>16245</v>
      </c>
      <c r="X34" s="47"/>
      <c r="Y34" s="47"/>
      <c r="Z34" s="48"/>
      <c r="AA34" s="46">
        <f t="shared" si="25"/>
        <v>16285</v>
      </c>
      <c r="AB34" s="47"/>
      <c r="AC34" s="47"/>
      <c r="AD34" s="48"/>
      <c r="AE34" s="89">
        <f t="shared" si="1"/>
        <v>0.24622960911048608</v>
      </c>
      <c r="AF34" s="89"/>
      <c r="AG34" s="90">
        <f t="shared" si="2"/>
        <v>33</v>
      </c>
      <c r="AH34" s="91"/>
      <c r="AK34" s="54" t="s">
        <v>51</v>
      </c>
      <c r="AL34" s="55"/>
      <c r="AM34" s="56"/>
      <c r="AN34" s="46">
        <v>43306</v>
      </c>
      <c r="AO34" s="47"/>
      <c r="AP34" s="48"/>
      <c r="AQ34" s="46">
        <v>40841</v>
      </c>
      <c r="AR34" s="47"/>
      <c r="AS34" s="48"/>
      <c r="AT34" s="49">
        <f t="shared" si="26"/>
        <v>-5.6920519096660911</v>
      </c>
      <c r="AU34" s="50"/>
      <c r="AV34" s="51"/>
      <c r="AW34" s="52">
        <f t="shared" si="3"/>
        <v>29</v>
      </c>
      <c r="AX34" s="53"/>
      <c r="AY34" s="7"/>
      <c r="AZ34" s="7"/>
      <c r="BA34" s="16" t="s">
        <v>56</v>
      </c>
      <c r="BB34" s="16">
        <v>11171</v>
      </c>
      <c r="BC34" s="16">
        <v>4406</v>
      </c>
      <c r="BD34" s="7"/>
      <c r="BE34" s="7"/>
      <c r="BF34" s="16" t="s">
        <v>56</v>
      </c>
      <c r="BG34" s="16">
        <v>10836</v>
      </c>
      <c r="BH34" s="16">
        <v>4572</v>
      </c>
      <c r="BI34" s="7"/>
      <c r="BJ34" s="7"/>
      <c r="BK34" s="7"/>
      <c r="BL34" s="7"/>
      <c r="BM34" s="7"/>
      <c r="BN34" s="7"/>
    </row>
    <row r="35" spans="3:66" ht="15.75" customHeight="1" x14ac:dyDescent="0.15">
      <c r="C35" s="94"/>
      <c r="D35" s="94"/>
      <c r="E35" s="95"/>
      <c r="F35" s="98" t="s">
        <v>53</v>
      </c>
      <c r="G35" s="56"/>
      <c r="H35" s="56"/>
      <c r="I35" s="56"/>
      <c r="J35" s="99"/>
      <c r="K35" s="100">
        <f t="shared" si="21"/>
        <v>9679</v>
      </c>
      <c r="L35" s="47"/>
      <c r="M35" s="47"/>
      <c r="N35" s="48"/>
      <c r="O35" s="46">
        <f t="shared" si="22"/>
        <v>9300</v>
      </c>
      <c r="P35" s="47"/>
      <c r="Q35" s="47"/>
      <c r="R35" s="48"/>
      <c r="S35" s="89">
        <f t="shared" si="0"/>
        <v>-3.9156937700175547</v>
      </c>
      <c r="T35" s="89"/>
      <c r="U35" s="90">
        <f t="shared" si="23"/>
        <v>25</v>
      </c>
      <c r="V35" s="91"/>
      <c r="W35" s="100">
        <f t="shared" si="24"/>
        <v>3359</v>
      </c>
      <c r="X35" s="47"/>
      <c r="Y35" s="47"/>
      <c r="Z35" s="48"/>
      <c r="AA35" s="46">
        <f t="shared" si="25"/>
        <v>3436</v>
      </c>
      <c r="AB35" s="47"/>
      <c r="AC35" s="47"/>
      <c r="AD35" s="48"/>
      <c r="AE35" s="89">
        <f t="shared" si="1"/>
        <v>2.2923489133670643</v>
      </c>
      <c r="AF35" s="89"/>
      <c r="AG35" s="90">
        <f t="shared" si="2"/>
        <v>28</v>
      </c>
      <c r="AH35" s="91"/>
      <c r="AK35" s="54" t="s">
        <v>53</v>
      </c>
      <c r="AL35" s="55"/>
      <c r="AM35" s="56"/>
      <c r="AN35" s="46">
        <v>9679</v>
      </c>
      <c r="AO35" s="47"/>
      <c r="AP35" s="48"/>
      <c r="AQ35" s="46">
        <v>9300</v>
      </c>
      <c r="AR35" s="47"/>
      <c r="AS35" s="48"/>
      <c r="AT35" s="49">
        <f t="shared" ref="AT35" si="27">AQ35/AN35*100-100</f>
        <v>-3.9156937700175547</v>
      </c>
      <c r="AU35" s="50"/>
      <c r="AV35" s="51"/>
      <c r="AW35" s="52">
        <f t="shared" si="3"/>
        <v>25</v>
      </c>
      <c r="AX35" s="53"/>
      <c r="AY35" s="7"/>
      <c r="AZ35" s="7"/>
      <c r="BA35" s="16" t="s">
        <v>60</v>
      </c>
      <c r="BB35" s="16">
        <v>10724</v>
      </c>
      <c r="BC35" s="16">
        <v>3903</v>
      </c>
      <c r="BD35" s="7"/>
      <c r="BE35" s="7"/>
      <c r="BF35" s="16" t="s">
        <v>60</v>
      </c>
      <c r="BG35" s="16">
        <v>9761</v>
      </c>
      <c r="BH35" s="16">
        <v>3936</v>
      </c>
      <c r="BI35" s="7"/>
      <c r="BJ35" s="7"/>
      <c r="BK35" s="7"/>
      <c r="BL35" s="7"/>
      <c r="BM35" s="7"/>
      <c r="BN35" s="7"/>
    </row>
    <row r="36" spans="3:66" ht="15.75" customHeight="1" x14ac:dyDescent="0.15">
      <c r="C36" s="94"/>
      <c r="D36" s="94"/>
      <c r="E36" s="95"/>
      <c r="F36" s="98" t="s">
        <v>55</v>
      </c>
      <c r="G36" s="56"/>
      <c r="H36" s="56"/>
      <c r="I36" s="56"/>
      <c r="J36" s="99"/>
      <c r="K36" s="100">
        <f t="shared" si="21"/>
        <v>17033</v>
      </c>
      <c r="L36" s="47"/>
      <c r="M36" s="47"/>
      <c r="N36" s="48"/>
      <c r="O36" s="46">
        <f t="shared" si="22"/>
        <v>17129</v>
      </c>
      <c r="P36" s="47"/>
      <c r="Q36" s="47"/>
      <c r="R36" s="48"/>
      <c r="S36" s="89">
        <f t="shared" si="0"/>
        <v>0.56361181236424329</v>
      </c>
      <c r="T36" s="89"/>
      <c r="U36" s="90">
        <f t="shared" si="23"/>
        <v>11</v>
      </c>
      <c r="V36" s="91"/>
      <c r="W36" s="100">
        <f t="shared" si="24"/>
        <v>6178</v>
      </c>
      <c r="X36" s="47"/>
      <c r="Y36" s="47"/>
      <c r="Z36" s="48"/>
      <c r="AA36" s="46">
        <f t="shared" si="25"/>
        <v>6683</v>
      </c>
      <c r="AB36" s="47"/>
      <c r="AC36" s="47"/>
      <c r="AD36" s="48"/>
      <c r="AE36" s="89">
        <f t="shared" si="1"/>
        <v>8.1741663968921898</v>
      </c>
      <c r="AF36" s="89"/>
      <c r="AG36" s="90">
        <f t="shared" si="2"/>
        <v>4</v>
      </c>
      <c r="AH36" s="91"/>
      <c r="AK36" s="54" t="s">
        <v>55</v>
      </c>
      <c r="AL36" s="55"/>
      <c r="AM36" s="56"/>
      <c r="AN36" s="46">
        <v>17033</v>
      </c>
      <c r="AO36" s="47"/>
      <c r="AP36" s="48"/>
      <c r="AQ36" s="46">
        <v>17129</v>
      </c>
      <c r="AR36" s="47"/>
      <c r="AS36" s="48"/>
      <c r="AT36" s="49">
        <f t="shared" si="26"/>
        <v>0.56361181236424329</v>
      </c>
      <c r="AU36" s="50"/>
      <c r="AV36" s="51"/>
      <c r="AW36" s="52">
        <f t="shared" si="3"/>
        <v>11</v>
      </c>
      <c r="AX36" s="53"/>
      <c r="AY36" s="7"/>
      <c r="AZ36" s="7"/>
      <c r="BA36" s="16" t="s">
        <v>58</v>
      </c>
      <c r="BB36" s="16">
        <v>17013</v>
      </c>
      <c r="BC36" s="16">
        <v>6169</v>
      </c>
      <c r="BD36" s="7"/>
      <c r="BE36" s="7"/>
      <c r="BF36" s="16" t="s">
        <v>58</v>
      </c>
      <c r="BG36" s="16">
        <v>18329</v>
      </c>
      <c r="BH36" s="16">
        <v>6936</v>
      </c>
      <c r="BI36" s="7"/>
      <c r="BJ36" s="7"/>
      <c r="BK36" s="7"/>
      <c r="BL36" s="7"/>
      <c r="BM36" s="7"/>
      <c r="BN36" s="7"/>
    </row>
    <row r="37" spans="3:66" ht="15.75" customHeight="1" x14ac:dyDescent="0.15">
      <c r="C37" s="94"/>
      <c r="D37" s="94"/>
      <c r="E37" s="95"/>
      <c r="F37" s="98" t="s">
        <v>57</v>
      </c>
      <c r="G37" s="56"/>
      <c r="H37" s="56"/>
      <c r="I37" s="56"/>
      <c r="J37" s="99"/>
      <c r="K37" s="100">
        <f t="shared" si="21"/>
        <v>11171</v>
      </c>
      <c r="L37" s="47"/>
      <c r="M37" s="47"/>
      <c r="N37" s="48"/>
      <c r="O37" s="46">
        <f t="shared" si="22"/>
        <v>10836</v>
      </c>
      <c r="P37" s="47"/>
      <c r="Q37" s="47"/>
      <c r="R37" s="48"/>
      <c r="S37" s="89">
        <f t="shared" si="0"/>
        <v>-2.9988362724912747</v>
      </c>
      <c r="T37" s="89"/>
      <c r="U37" s="90">
        <f t="shared" si="23"/>
        <v>24</v>
      </c>
      <c r="V37" s="91"/>
      <c r="W37" s="100">
        <f t="shared" si="24"/>
        <v>4406</v>
      </c>
      <c r="X37" s="47"/>
      <c r="Y37" s="47"/>
      <c r="Z37" s="48"/>
      <c r="AA37" s="46">
        <f t="shared" si="25"/>
        <v>4572</v>
      </c>
      <c r="AB37" s="47"/>
      <c r="AC37" s="47"/>
      <c r="AD37" s="48"/>
      <c r="AE37" s="89">
        <f t="shared" si="1"/>
        <v>3.7675896504766371</v>
      </c>
      <c r="AF37" s="89"/>
      <c r="AG37" s="90">
        <f t="shared" si="2"/>
        <v>21</v>
      </c>
      <c r="AH37" s="91"/>
      <c r="AK37" s="54" t="s">
        <v>57</v>
      </c>
      <c r="AL37" s="55"/>
      <c r="AM37" s="56"/>
      <c r="AN37" s="46">
        <v>11171</v>
      </c>
      <c r="AO37" s="47"/>
      <c r="AP37" s="48"/>
      <c r="AQ37" s="46">
        <v>10836</v>
      </c>
      <c r="AR37" s="47"/>
      <c r="AS37" s="48"/>
      <c r="AT37" s="49">
        <f t="shared" si="26"/>
        <v>-2.9988362724912747</v>
      </c>
      <c r="AU37" s="50"/>
      <c r="AV37" s="51"/>
      <c r="AW37" s="52">
        <f t="shared" si="3"/>
        <v>24</v>
      </c>
      <c r="AX37" s="53"/>
      <c r="BA37" s="16" t="s">
        <v>62</v>
      </c>
      <c r="BB37" s="16">
        <v>11786</v>
      </c>
      <c r="BC37" s="16">
        <v>6088</v>
      </c>
      <c r="BD37" s="7"/>
      <c r="BE37" s="7"/>
      <c r="BF37" s="16" t="s">
        <v>62</v>
      </c>
      <c r="BG37" s="16">
        <v>11293</v>
      </c>
      <c r="BH37" s="16">
        <v>6360</v>
      </c>
      <c r="BI37" s="7"/>
      <c r="BJ37" s="7"/>
      <c r="BK37" s="7"/>
      <c r="BL37" s="7"/>
      <c r="BM37" s="7"/>
      <c r="BN37" s="7"/>
    </row>
    <row r="38" spans="3:66" ht="15.75" customHeight="1" x14ac:dyDescent="0.15">
      <c r="C38" s="94"/>
      <c r="D38" s="94"/>
      <c r="E38" s="95"/>
      <c r="F38" s="98" t="s">
        <v>61</v>
      </c>
      <c r="G38" s="56"/>
      <c r="H38" s="56"/>
      <c r="I38" s="56"/>
      <c r="J38" s="99"/>
      <c r="K38" s="100">
        <f t="shared" si="21"/>
        <v>10724</v>
      </c>
      <c r="L38" s="47"/>
      <c r="M38" s="47"/>
      <c r="N38" s="48"/>
      <c r="O38" s="46">
        <f t="shared" si="22"/>
        <v>9761</v>
      </c>
      <c r="P38" s="47"/>
      <c r="Q38" s="47"/>
      <c r="R38" s="48"/>
      <c r="S38" s="89">
        <f t="shared" si="0"/>
        <v>-8.9798582618425939</v>
      </c>
      <c r="T38" s="89"/>
      <c r="U38" s="90">
        <f t="shared" si="23"/>
        <v>33</v>
      </c>
      <c r="V38" s="91"/>
      <c r="W38" s="100">
        <f t="shared" si="24"/>
        <v>3903</v>
      </c>
      <c r="X38" s="47"/>
      <c r="Y38" s="47"/>
      <c r="Z38" s="48"/>
      <c r="AA38" s="46">
        <f t="shared" si="25"/>
        <v>3936</v>
      </c>
      <c r="AB38" s="47"/>
      <c r="AC38" s="47"/>
      <c r="AD38" s="48"/>
      <c r="AE38" s="89">
        <f t="shared" si="1"/>
        <v>0.84550345887780054</v>
      </c>
      <c r="AF38" s="89"/>
      <c r="AG38" s="90">
        <f t="shared" si="2"/>
        <v>31</v>
      </c>
      <c r="AH38" s="91"/>
      <c r="AK38" s="54" t="s">
        <v>61</v>
      </c>
      <c r="AL38" s="55"/>
      <c r="AM38" s="56"/>
      <c r="AN38" s="46">
        <v>10724</v>
      </c>
      <c r="AO38" s="47"/>
      <c r="AP38" s="48"/>
      <c r="AQ38" s="46">
        <v>9761</v>
      </c>
      <c r="AR38" s="47"/>
      <c r="AS38" s="48"/>
      <c r="AT38" s="49">
        <f t="shared" si="26"/>
        <v>-8.9798582618425939</v>
      </c>
      <c r="AU38" s="50"/>
      <c r="AV38" s="51"/>
      <c r="AW38" s="52">
        <f t="shared" si="3"/>
        <v>33</v>
      </c>
      <c r="AX38" s="53"/>
      <c r="BA38" s="16" t="s">
        <v>64</v>
      </c>
      <c r="BB38" s="16">
        <v>7333</v>
      </c>
      <c r="BC38" s="16">
        <v>3068</v>
      </c>
      <c r="BD38" s="7"/>
      <c r="BE38" s="7"/>
      <c r="BF38" s="16" t="s">
        <v>64</v>
      </c>
      <c r="BG38" s="16">
        <v>6722</v>
      </c>
      <c r="BH38" s="16">
        <v>2963</v>
      </c>
      <c r="BI38" s="7"/>
      <c r="BJ38" s="7"/>
      <c r="BK38" s="7"/>
      <c r="BL38" s="7"/>
      <c r="BM38" s="7"/>
      <c r="BN38" s="7"/>
    </row>
    <row r="39" spans="3:66" ht="15.75" customHeight="1" x14ac:dyDescent="0.15">
      <c r="C39" s="94"/>
      <c r="D39" s="94"/>
      <c r="E39" s="95"/>
      <c r="F39" s="129" t="s">
        <v>59</v>
      </c>
      <c r="G39" s="130"/>
      <c r="H39" s="130"/>
      <c r="I39" s="130"/>
      <c r="J39" s="131"/>
      <c r="K39" s="132">
        <f t="shared" si="21"/>
        <v>17013</v>
      </c>
      <c r="L39" s="111"/>
      <c r="M39" s="111"/>
      <c r="N39" s="112"/>
      <c r="O39" s="110">
        <f t="shared" si="22"/>
        <v>18329</v>
      </c>
      <c r="P39" s="111"/>
      <c r="Q39" s="111"/>
      <c r="R39" s="112"/>
      <c r="S39" s="113">
        <f t="shared" si="0"/>
        <v>7.7352612707929183</v>
      </c>
      <c r="T39" s="113"/>
      <c r="U39" s="114">
        <f t="shared" si="23"/>
        <v>1</v>
      </c>
      <c r="V39" s="115"/>
      <c r="W39" s="132">
        <f t="shared" si="24"/>
        <v>6169</v>
      </c>
      <c r="X39" s="111"/>
      <c r="Y39" s="111"/>
      <c r="Z39" s="112"/>
      <c r="AA39" s="110">
        <f t="shared" si="25"/>
        <v>6936</v>
      </c>
      <c r="AB39" s="111"/>
      <c r="AC39" s="111"/>
      <c r="AD39" s="112"/>
      <c r="AE39" s="113">
        <f t="shared" si="1"/>
        <v>12.433133408980382</v>
      </c>
      <c r="AF39" s="113"/>
      <c r="AG39" s="114">
        <f t="shared" si="2"/>
        <v>1</v>
      </c>
      <c r="AH39" s="115"/>
      <c r="AK39" s="54" t="s">
        <v>59</v>
      </c>
      <c r="AL39" s="55"/>
      <c r="AM39" s="56"/>
      <c r="AN39" s="46">
        <v>17013</v>
      </c>
      <c r="AO39" s="47"/>
      <c r="AP39" s="48"/>
      <c r="AQ39" s="46">
        <v>18329</v>
      </c>
      <c r="AR39" s="47"/>
      <c r="AS39" s="48"/>
      <c r="AT39" s="49">
        <f t="shared" si="26"/>
        <v>7.7352612707929183</v>
      </c>
      <c r="AU39" s="50"/>
      <c r="AV39" s="51"/>
      <c r="AW39" s="52">
        <f t="shared" si="3"/>
        <v>1</v>
      </c>
      <c r="AX39" s="53"/>
      <c r="BA39" s="16" t="s">
        <v>66</v>
      </c>
      <c r="BB39" s="16">
        <v>25026</v>
      </c>
      <c r="BC39" s="16">
        <v>10763</v>
      </c>
      <c r="BD39" s="7"/>
      <c r="BE39" s="7"/>
      <c r="BF39" s="16" t="s">
        <v>66</v>
      </c>
      <c r="BG39" s="16">
        <v>23426</v>
      </c>
      <c r="BH39" s="16">
        <v>10696</v>
      </c>
      <c r="BI39" s="7"/>
      <c r="BJ39" s="7"/>
      <c r="BK39" s="7"/>
      <c r="BL39" s="7"/>
      <c r="BM39" s="7"/>
      <c r="BN39" s="7"/>
    </row>
    <row r="40" spans="3:66" ht="15.75" customHeight="1" x14ac:dyDescent="0.15">
      <c r="C40" s="94"/>
      <c r="D40" s="94"/>
      <c r="E40" s="95"/>
      <c r="F40" s="98" t="s">
        <v>63</v>
      </c>
      <c r="G40" s="56"/>
      <c r="H40" s="56"/>
      <c r="I40" s="56"/>
      <c r="J40" s="99"/>
      <c r="K40" s="100">
        <f t="shared" si="21"/>
        <v>11786</v>
      </c>
      <c r="L40" s="47"/>
      <c r="M40" s="47"/>
      <c r="N40" s="48"/>
      <c r="O40" s="46">
        <f t="shared" si="22"/>
        <v>11293</v>
      </c>
      <c r="P40" s="47"/>
      <c r="Q40" s="47"/>
      <c r="R40" s="48"/>
      <c r="S40" s="89">
        <f t="shared" si="0"/>
        <v>-4.1829288986933619</v>
      </c>
      <c r="T40" s="89"/>
      <c r="U40" s="90">
        <f t="shared" si="23"/>
        <v>26</v>
      </c>
      <c r="V40" s="91"/>
      <c r="W40" s="100">
        <f t="shared" si="24"/>
        <v>6088</v>
      </c>
      <c r="X40" s="47"/>
      <c r="Y40" s="47"/>
      <c r="Z40" s="48"/>
      <c r="AA40" s="46">
        <f t="shared" si="25"/>
        <v>6360</v>
      </c>
      <c r="AB40" s="47"/>
      <c r="AC40" s="47"/>
      <c r="AD40" s="48"/>
      <c r="AE40" s="89">
        <f t="shared" si="1"/>
        <v>4.4678055190538828</v>
      </c>
      <c r="AF40" s="89"/>
      <c r="AG40" s="90">
        <f t="shared" si="2"/>
        <v>19</v>
      </c>
      <c r="AH40" s="91"/>
      <c r="AK40" s="54" t="s">
        <v>63</v>
      </c>
      <c r="AL40" s="55"/>
      <c r="AM40" s="56"/>
      <c r="AN40" s="46">
        <v>11786</v>
      </c>
      <c r="AO40" s="47"/>
      <c r="AP40" s="48"/>
      <c r="AQ40" s="46">
        <v>11293</v>
      </c>
      <c r="AR40" s="47"/>
      <c r="AS40" s="48"/>
      <c r="AT40" s="49">
        <f t="shared" si="26"/>
        <v>-4.1829288986933619</v>
      </c>
      <c r="AU40" s="50"/>
      <c r="AV40" s="51"/>
      <c r="AW40" s="52">
        <f t="shared" si="3"/>
        <v>26</v>
      </c>
      <c r="AX40" s="53"/>
      <c r="BA40" s="16" t="s">
        <v>29</v>
      </c>
      <c r="BB40" s="16">
        <v>40343</v>
      </c>
      <c r="BC40" s="16">
        <v>16067</v>
      </c>
      <c r="BD40" s="7"/>
      <c r="BE40" s="7"/>
      <c r="BF40" s="16" t="s">
        <v>29</v>
      </c>
      <c r="BG40" s="16">
        <v>39869</v>
      </c>
      <c r="BH40" s="16">
        <v>17099</v>
      </c>
      <c r="BI40" s="7"/>
      <c r="BJ40" s="7"/>
      <c r="BK40" s="7"/>
      <c r="BL40" s="7"/>
      <c r="BM40" s="7"/>
      <c r="BN40" s="7"/>
    </row>
    <row r="41" spans="3:66" ht="15.75" customHeight="1" x14ac:dyDescent="0.15">
      <c r="C41" s="94"/>
      <c r="D41" s="94"/>
      <c r="E41" s="95"/>
      <c r="F41" s="98" t="s">
        <v>65</v>
      </c>
      <c r="G41" s="56"/>
      <c r="H41" s="56"/>
      <c r="I41" s="56"/>
      <c r="J41" s="99"/>
      <c r="K41" s="100">
        <f t="shared" si="21"/>
        <v>7333</v>
      </c>
      <c r="L41" s="47"/>
      <c r="M41" s="47"/>
      <c r="N41" s="48"/>
      <c r="O41" s="46">
        <f t="shared" si="22"/>
        <v>6722</v>
      </c>
      <c r="P41" s="47"/>
      <c r="Q41" s="47"/>
      <c r="R41" s="48"/>
      <c r="S41" s="89">
        <f t="shared" si="0"/>
        <v>-8.3321969180417312</v>
      </c>
      <c r="T41" s="89"/>
      <c r="U41" s="90">
        <f t="shared" si="23"/>
        <v>32</v>
      </c>
      <c r="V41" s="91"/>
      <c r="W41" s="100">
        <f t="shared" si="24"/>
        <v>3068</v>
      </c>
      <c r="X41" s="47"/>
      <c r="Y41" s="47"/>
      <c r="Z41" s="48"/>
      <c r="AA41" s="46">
        <f t="shared" si="25"/>
        <v>2963</v>
      </c>
      <c r="AB41" s="47"/>
      <c r="AC41" s="47"/>
      <c r="AD41" s="48"/>
      <c r="AE41" s="89">
        <f t="shared" si="1"/>
        <v>-3.4224250325945178</v>
      </c>
      <c r="AF41" s="89"/>
      <c r="AG41" s="90">
        <f t="shared" si="2"/>
        <v>37</v>
      </c>
      <c r="AH41" s="91"/>
      <c r="AK41" s="54" t="s">
        <v>65</v>
      </c>
      <c r="AL41" s="55"/>
      <c r="AM41" s="56"/>
      <c r="AN41" s="46">
        <v>7333</v>
      </c>
      <c r="AO41" s="47"/>
      <c r="AP41" s="48"/>
      <c r="AQ41" s="46">
        <v>6722</v>
      </c>
      <c r="AR41" s="47"/>
      <c r="AS41" s="48"/>
      <c r="AT41" s="49">
        <f t="shared" si="26"/>
        <v>-8.3321969180417312</v>
      </c>
      <c r="AU41" s="50"/>
      <c r="AV41" s="51"/>
      <c r="AW41" s="52">
        <f t="shared" si="3"/>
        <v>32</v>
      </c>
      <c r="AX41" s="53"/>
      <c r="BA41" s="16" t="s">
        <v>31</v>
      </c>
      <c r="BB41" s="16">
        <v>3214</v>
      </c>
      <c r="BC41" s="16">
        <v>1122</v>
      </c>
      <c r="BD41" s="7"/>
      <c r="BE41" s="7"/>
      <c r="BF41" s="16" t="s">
        <v>31</v>
      </c>
      <c r="BG41" s="16">
        <v>3038</v>
      </c>
      <c r="BH41" s="16">
        <v>1127</v>
      </c>
      <c r="BI41" s="7"/>
      <c r="BJ41" s="7"/>
      <c r="BK41" s="7"/>
      <c r="BL41" s="7"/>
      <c r="BM41" s="7"/>
      <c r="BN41" s="7"/>
    </row>
    <row r="42" spans="3:66" ht="15.75" customHeight="1" x14ac:dyDescent="0.15">
      <c r="C42" s="94"/>
      <c r="D42" s="94"/>
      <c r="E42" s="95"/>
      <c r="F42" s="139" t="s">
        <v>67</v>
      </c>
      <c r="G42" s="140"/>
      <c r="H42" s="140"/>
      <c r="I42" s="140"/>
      <c r="J42" s="141"/>
      <c r="K42" s="122">
        <f t="shared" si="21"/>
        <v>25026</v>
      </c>
      <c r="L42" s="123"/>
      <c r="M42" s="123"/>
      <c r="N42" s="124"/>
      <c r="O42" s="125">
        <f t="shared" si="22"/>
        <v>23426</v>
      </c>
      <c r="P42" s="123"/>
      <c r="Q42" s="123"/>
      <c r="R42" s="124"/>
      <c r="S42" s="126">
        <f t="shared" si="0"/>
        <v>-6.3933509150483445</v>
      </c>
      <c r="T42" s="126"/>
      <c r="U42" s="127">
        <f t="shared" si="23"/>
        <v>30</v>
      </c>
      <c r="V42" s="128"/>
      <c r="W42" s="122">
        <f t="shared" si="24"/>
        <v>10763</v>
      </c>
      <c r="X42" s="123"/>
      <c r="Y42" s="123"/>
      <c r="Z42" s="124"/>
      <c r="AA42" s="125">
        <f t="shared" si="25"/>
        <v>10696</v>
      </c>
      <c r="AB42" s="123"/>
      <c r="AC42" s="123"/>
      <c r="AD42" s="124"/>
      <c r="AE42" s="126">
        <f t="shared" si="1"/>
        <v>-0.62250301960420984</v>
      </c>
      <c r="AF42" s="126"/>
      <c r="AG42" s="127">
        <f t="shared" si="2"/>
        <v>35</v>
      </c>
      <c r="AH42" s="128"/>
      <c r="AK42" s="60" t="s">
        <v>67</v>
      </c>
      <c r="AL42" s="61"/>
      <c r="AM42" s="62"/>
      <c r="AN42" s="35">
        <v>25026</v>
      </c>
      <c r="AO42" s="36"/>
      <c r="AP42" s="37"/>
      <c r="AQ42" s="35">
        <v>23426</v>
      </c>
      <c r="AR42" s="36"/>
      <c r="AS42" s="37"/>
      <c r="AT42" s="32">
        <f t="shared" si="26"/>
        <v>-6.3933509150483445</v>
      </c>
      <c r="AU42" s="33"/>
      <c r="AV42" s="34"/>
      <c r="AW42" s="30">
        <f t="shared" si="3"/>
        <v>30</v>
      </c>
      <c r="AX42" s="31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</row>
    <row r="43" spans="3:66" ht="15.75" customHeight="1" x14ac:dyDescent="0.15">
      <c r="C43" s="96"/>
      <c r="D43" s="96"/>
      <c r="E43" s="97"/>
      <c r="F43" s="116" t="s">
        <v>9</v>
      </c>
      <c r="G43" s="117"/>
      <c r="H43" s="117"/>
      <c r="I43" s="117"/>
      <c r="J43" s="118"/>
      <c r="K43" s="119">
        <f>SUM(K33:N42)</f>
        <v>347157</v>
      </c>
      <c r="L43" s="120"/>
      <c r="M43" s="121"/>
      <c r="N43" s="121"/>
      <c r="O43" s="134">
        <f>SUM(O33:R42)</f>
        <v>336493</v>
      </c>
      <c r="P43" s="134"/>
      <c r="Q43" s="135"/>
      <c r="R43" s="135"/>
      <c r="S43" s="136">
        <f>O43/K43*100-100</f>
        <v>-3.0718090086041769</v>
      </c>
      <c r="T43" s="137"/>
      <c r="U43" s="135"/>
      <c r="V43" s="138"/>
      <c r="W43" s="145">
        <f>SUM(W33:Z42)</f>
        <v>139299</v>
      </c>
      <c r="X43" s="134"/>
      <c r="Y43" s="135"/>
      <c r="Z43" s="135"/>
      <c r="AA43" s="134">
        <f>SUM(AA33:AD42)</f>
        <v>143731</v>
      </c>
      <c r="AB43" s="134"/>
      <c r="AC43" s="135"/>
      <c r="AD43" s="135"/>
      <c r="AE43" s="136">
        <f>AA43/W43*100-100</f>
        <v>3.181645237941396</v>
      </c>
      <c r="AF43" s="137"/>
      <c r="AG43" s="135"/>
      <c r="AH43" s="138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</row>
    <row r="44" spans="3:66" ht="15.75" customHeight="1" x14ac:dyDescent="0.15">
      <c r="C44" s="133" t="s">
        <v>68</v>
      </c>
      <c r="D44" s="133"/>
      <c r="E44" s="133"/>
      <c r="F44" s="133"/>
      <c r="G44" s="133"/>
      <c r="H44" s="133"/>
      <c r="I44" s="133"/>
      <c r="J44" s="133"/>
      <c r="K44" s="119">
        <f>K8+K23+K32+K14+K43</f>
        <v>9126213</v>
      </c>
      <c r="L44" s="120"/>
      <c r="M44" s="121"/>
      <c r="N44" s="121"/>
      <c r="O44" s="134">
        <f>O8+O23+O32+O14+O43</f>
        <v>9237337</v>
      </c>
      <c r="P44" s="134"/>
      <c r="Q44" s="135"/>
      <c r="R44" s="135"/>
      <c r="S44" s="136">
        <f>O44/K44*100-100</f>
        <v>1.2176353981657115</v>
      </c>
      <c r="T44" s="137"/>
      <c r="U44" s="135"/>
      <c r="V44" s="138"/>
      <c r="W44" s="145">
        <f>W8+W23+W32+W14+W43</f>
        <v>3979277</v>
      </c>
      <c r="X44" s="134"/>
      <c r="Y44" s="135"/>
      <c r="Z44" s="135"/>
      <c r="AA44" s="134">
        <f>AA8+AA23+AA32+AA14+AA43</f>
        <v>4223706</v>
      </c>
      <c r="AB44" s="134"/>
      <c r="AC44" s="135"/>
      <c r="AD44" s="135"/>
      <c r="AE44" s="136">
        <f t="shared" si="1"/>
        <v>6.1425480055799113</v>
      </c>
      <c r="AF44" s="137"/>
      <c r="AG44" s="135"/>
      <c r="AH44" s="138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</row>
    <row r="45" spans="3:66" ht="15.75" customHeight="1" x14ac:dyDescent="0.15"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7" t="s">
        <v>91</v>
      </c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</row>
    <row r="46" spans="3:66" ht="15.75" customHeight="1" x14ac:dyDescent="0.15"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</row>
    <row r="47" spans="3:66" ht="15.75" customHeight="1" x14ac:dyDescent="0.15"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</row>
    <row r="48" spans="3:66" ht="15.75" customHeight="1" x14ac:dyDescent="0.15"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4"/>
      <c r="AF48" s="14"/>
      <c r="AG48" s="14"/>
      <c r="AH48" s="14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</row>
    <row r="49" spans="15:52" ht="15.75" customHeight="1" x14ac:dyDescent="0.15"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</row>
    <row r="50" spans="15:52" ht="15.75" customHeight="1" x14ac:dyDescent="0.15"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</row>
    <row r="51" spans="15:52" ht="15.75" customHeight="1" x14ac:dyDescent="0.15"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</row>
    <row r="52" spans="15:52" ht="15.75" customHeight="1" x14ac:dyDescent="0.15"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</row>
    <row r="53" spans="15:52" ht="15.75" customHeight="1" x14ac:dyDescent="0.15"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</row>
    <row r="54" spans="15:52" ht="15.75" customHeight="1" x14ac:dyDescent="0.15"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</row>
    <row r="55" spans="15:52" ht="15.75" customHeight="1" x14ac:dyDescent="0.15"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</row>
    <row r="56" spans="15:52" ht="15.75" customHeight="1" x14ac:dyDescent="0.15"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</row>
    <row r="57" spans="15:52" ht="15.75" customHeight="1" x14ac:dyDescent="0.15"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</row>
    <row r="58" spans="15:52" ht="15.75" customHeight="1" x14ac:dyDescent="0.15"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</row>
    <row r="59" spans="15:52" ht="15.75" customHeight="1" x14ac:dyDescent="0.15"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</row>
    <row r="60" spans="15:52" ht="15.75" customHeight="1" x14ac:dyDescent="0.15"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</row>
    <row r="61" spans="15:52" ht="15.75" customHeight="1" x14ac:dyDescent="0.15"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</row>
  </sheetData>
  <mergeCells count="535">
    <mergeCell ref="W44:Z44"/>
    <mergeCell ref="AA44:AD44"/>
    <mergeCell ref="AE44:AF44"/>
    <mergeCell ref="AG44:AH44"/>
    <mergeCell ref="W42:Z42"/>
    <mergeCell ref="AA42:AD42"/>
    <mergeCell ref="AE42:AF42"/>
    <mergeCell ref="AG42:AH42"/>
    <mergeCell ref="W43:Z43"/>
    <mergeCell ref="AA43:AD43"/>
    <mergeCell ref="AE43:AF43"/>
    <mergeCell ref="AG43:AH43"/>
    <mergeCell ref="AG41:AH41"/>
    <mergeCell ref="W38:Z38"/>
    <mergeCell ref="AA38:AD38"/>
    <mergeCell ref="AE38:AF38"/>
    <mergeCell ref="AG38:AH38"/>
    <mergeCell ref="W39:Z39"/>
    <mergeCell ref="AA39:AD39"/>
    <mergeCell ref="AE39:AF39"/>
    <mergeCell ref="AG39:AH39"/>
    <mergeCell ref="AG21:AH21"/>
    <mergeCell ref="W14:Z14"/>
    <mergeCell ref="AA14:AD14"/>
    <mergeCell ref="AE14:AF14"/>
    <mergeCell ref="AG14:AH14"/>
    <mergeCell ref="AA32:AD32"/>
    <mergeCell ref="AE32:AF32"/>
    <mergeCell ref="AG32:AH32"/>
    <mergeCell ref="W30:Z30"/>
    <mergeCell ref="AA30:AD30"/>
    <mergeCell ref="AE30:AF30"/>
    <mergeCell ref="AG30:AH30"/>
    <mergeCell ref="W31:Z31"/>
    <mergeCell ref="AA31:AD31"/>
    <mergeCell ref="AE31:AF31"/>
    <mergeCell ref="AG31:AH31"/>
    <mergeCell ref="AG11:AH11"/>
    <mergeCell ref="W12:Z12"/>
    <mergeCell ref="AA12:AD12"/>
    <mergeCell ref="AE12:AF12"/>
    <mergeCell ref="AG12:AH12"/>
    <mergeCell ref="W13:Z13"/>
    <mergeCell ref="AA13:AD13"/>
    <mergeCell ref="AE13:AF13"/>
    <mergeCell ref="AG13:AH13"/>
    <mergeCell ref="W11:Z11"/>
    <mergeCell ref="AA11:AD11"/>
    <mergeCell ref="AE11:AF11"/>
    <mergeCell ref="K4:V4"/>
    <mergeCell ref="W4:AH4"/>
    <mergeCell ref="W5:Z5"/>
    <mergeCell ref="AA5:AD5"/>
    <mergeCell ref="AE5:AF5"/>
    <mergeCell ref="AG5:AH5"/>
    <mergeCell ref="W17:Z17"/>
    <mergeCell ref="AA17:AD17"/>
    <mergeCell ref="AE17:AF17"/>
    <mergeCell ref="AG17:AH17"/>
    <mergeCell ref="W16:Z16"/>
    <mergeCell ref="AA16:AD16"/>
    <mergeCell ref="AE16:AF16"/>
    <mergeCell ref="AG16:AH16"/>
    <mergeCell ref="W15:Z15"/>
    <mergeCell ref="AA15:AD15"/>
    <mergeCell ref="AE15:AF15"/>
    <mergeCell ref="AG8:AH8"/>
    <mergeCell ref="W9:Z9"/>
    <mergeCell ref="AA9:AD9"/>
    <mergeCell ref="AE9:AF9"/>
    <mergeCell ref="AG9:AH9"/>
    <mergeCell ref="W10:Z10"/>
    <mergeCell ref="AA10:AD10"/>
    <mergeCell ref="AW42:AX42"/>
    <mergeCell ref="S5:T5"/>
    <mergeCell ref="U5:V5"/>
    <mergeCell ref="W6:Z6"/>
    <mergeCell ref="AA6:AD6"/>
    <mergeCell ref="AE6:AF6"/>
    <mergeCell ref="AK40:AM40"/>
    <mergeCell ref="AN40:AP40"/>
    <mergeCell ref="AQ40:AS40"/>
    <mergeCell ref="AT40:AV40"/>
    <mergeCell ref="AW40:AX40"/>
    <mergeCell ref="AK41:AM41"/>
    <mergeCell ref="AN41:AP41"/>
    <mergeCell ref="AQ41:AS41"/>
    <mergeCell ref="AT41:AV41"/>
    <mergeCell ref="AW41:AX41"/>
    <mergeCell ref="AK38:AM38"/>
    <mergeCell ref="AN38:AP38"/>
    <mergeCell ref="AQ38:AS38"/>
    <mergeCell ref="AT38:AV38"/>
    <mergeCell ref="AW38:AX38"/>
    <mergeCell ref="AK39:AM39"/>
    <mergeCell ref="AN39:AP39"/>
    <mergeCell ref="AE10:AF10"/>
    <mergeCell ref="AW39:AX39"/>
    <mergeCell ref="AK36:AM36"/>
    <mergeCell ref="AN36:AP36"/>
    <mergeCell ref="AQ36:AS36"/>
    <mergeCell ref="AT36:AV36"/>
    <mergeCell ref="AW36:AX36"/>
    <mergeCell ref="AK37:AM37"/>
    <mergeCell ref="AN37:AP37"/>
    <mergeCell ref="AQ37:AS37"/>
    <mergeCell ref="AT37:AV37"/>
    <mergeCell ref="AW37:AX37"/>
    <mergeCell ref="AQ39:AS39"/>
    <mergeCell ref="AW34:AX34"/>
    <mergeCell ref="AK35:AM35"/>
    <mergeCell ref="AN35:AP35"/>
    <mergeCell ref="AQ35:AS35"/>
    <mergeCell ref="AT35:AV35"/>
    <mergeCell ref="AW35:AX35"/>
    <mergeCell ref="AW13:AX13"/>
    <mergeCell ref="AK33:AM33"/>
    <mergeCell ref="AN33:AP33"/>
    <mergeCell ref="AQ33:AS33"/>
    <mergeCell ref="AT33:AV33"/>
    <mergeCell ref="AW33:AX33"/>
    <mergeCell ref="AQ25:AS25"/>
    <mergeCell ref="AT25:AV25"/>
    <mergeCell ref="AW25:AX25"/>
    <mergeCell ref="AW24:AX24"/>
    <mergeCell ref="AQ24:AS24"/>
    <mergeCell ref="AT24:AV24"/>
    <mergeCell ref="AT22:AV22"/>
    <mergeCell ref="AW22:AX22"/>
    <mergeCell ref="AQ22:AS22"/>
    <mergeCell ref="AQ29:AS29"/>
    <mergeCell ref="AK31:AM31"/>
    <mergeCell ref="AT28:AV28"/>
    <mergeCell ref="AK12:AM12"/>
    <mergeCell ref="AN12:AP12"/>
    <mergeCell ref="AQ12:AS12"/>
    <mergeCell ref="AT12:AV12"/>
    <mergeCell ref="AQ28:AS28"/>
    <mergeCell ref="W20:Z20"/>
    <mergeCell ref="AA20:AD20"/>
    <mergeCell ref="AE20:AF20"/>
    <mergeCell ref="AG20:AH20"/>
    <mergeCell ref="AT27:AV27"/>
    <mergeCell ref="AK27:AM27"/>
    <mergeCell ref="AN27:AP27"/>
    <mergeCell ref="AQ27:AS27"/>
    <mergeCell ref="W19:Z19"/>
    <mergeCell ref="AA19:AD19"/>
    <mergeCell ref="AE19:AF19"/>
    <mergeCell ref="AG19:AH19"/>
    <mergeCell ref="AK13:AM13"/>
    <mergeCell ref="AN13:AP13"/>
    <mergeCell ref="AQ13:AS13"/>
    <mergeCell ref="AT13:AV13"/>
    <mergeCell ref="AQ26:AS26"/>
    <mergeCell ref="AT26:AV26"/>
    <mergeCell ref="AK26:AM26"/>
    <mergeCell ref="U25:V25"/>
    <mergeCell ref="AK28:AM28"/>
    <mergeCell ref="AN28:AP28"/>
    <mergeCell ref="AW27:AX27"/>
    <mergeCell ref="AW26:AX26"/>
    <mergeCell ref="O28:R28"/>
    <mergeCell ref="U27:V27"/>
    <mergeCell ref="F26:J26"/>
    <mergeCell ref="K26:N26"/>
    <mergeCell ref="O26:R26"/>
    <mergeCell ref="AE27:AF27"/>
    <mergeCell ref="AG27:AH27"/>
    <mergeCell ref="AN26:AP26"/>
    <mergeCell ref="AW31:AX31"/>
    <mergeCell ref="F28:J28"/>
    <mergeCell ref="S44:T44"/>
    <mergeCell ref="U44:V44"/>
    <mergeCell ref="W25:Z25"/>
    <mergeCell ref="AA25:AD25"/>
    <mergeCell ref="AE25:AF25"/>
    <mergeCell ref="AG25:AH25"/>
    <mergeCell ref="S28:T28"/>
    <mergeCell ref="U28:V28"/>
    <mergeCell ref="S26:T26"/>
    <mergeCell ref="U26:V26"/>
    <mergeCell ref="F30:J30"/>
    <mergeCell ref="K30:N30"/>
    <mergeCell ref="O30:R30"/>
    <mergeCell ref="S30:T30"/>
    <mergeCell ref="U30:V30"/>
    <mergeCell ref="K28:N28"/>
    <mergeCell ref="AW28:AX28"/>
    <mergeCell ref="F25:J25"/>
    <mergeCell ref="K25:N25"/>
    <mergeCell ref="O25:R25"/>
    <mergeCell ref="S25:T25"/>
    <mergeCell ref="AW30:AX30"/>
    <mergeCell ref="AW29:AX29"/>
    <mergeCell ref="F31:J31"/>
    <mergeCell ref="K31:N31"/>
    <mergeCell ref="O31:R31"/>
    <mergeCell ref="C44:J44"/>
    <mergeCell ref="K44:N44"/>
    <mergeCell ref="O44:R44"/>
    <mergeCell ref="O43:R43"/>
    <mergeCell ref="S43:T43"/>
    <mergeCell ref="U43:V43"/>
    <mergeCell ref="F42:J42"/>
    <mergeCell ref="U41:V41"/>
    <mergeCell ref="F29:J29"/>
    <mergeCell ref="K29:N29"/>
    <mergeCell ref="O29:R29"/>
    <mergeCell ref="S29:T29"/>
    <mergeCell ref="U29:V29"/>
    <mergeCell ref="S31:T31"/>
    <mergeCell ref="U31:V31"/>
    <mergeCell ref="F32:J32"/>
    <mergeCell ref="K32:N32"/>
    <mergeCell ref="O32:R32"/>
    <mergeCell ref="S32:T32"/>
    <mergeCell ref="AK9:AM9"/>
    <mergeCell ref="AN9:AP9"/>
    <mergeCell ref="AQ9:AS9"/>
    <mergeCell ref="W24:Z24"/>
    <mergeCell ref="AA24:AD24"/>
    <mergeCell ref="AE24:AF24"/>
    <mergeCell ref="AG24:AH24"/>
    <mergeCell ref="AQ31:AS31"/>
    <mergeCell ref="W22:Z22"/>
    <mergeCell ref="AA22:AD22"/>
    <mergeCell ref="AE22:AF22"/>
    <mergeCell ref="AG22:AH22"/>
    <mergeCell ref="W21:Z21"/>
    <mergeCell ref="AA21:AD21"/>
    <mergeCell ref="AE21:AF21"/>
    <mergeCell ref="AK11:AM11"/>
    <mergeCell ref="AN11:AP11"/>
    <mergeCell ref="AQ11:AS11"/>
    <mergeCell ref="W28:Z28"/>
    <mergeCell ref="AA28:AD28"/>
    <mergeCell ref="W29:Z29"/>
    <mergeCell ref="AA29:AD29"/>
    <mergeCell ref="W26:Z26"/>
    <mergeCell ref="AN22:AP22"/>
    <mergeCell ref="W32:Z32"/>
    <mergeCell ref="AE35:AF35"/>
    <mergeCell ref="F43:J43"/>
    <mergeCell ref="K43:N43"/>
    <mergeCell ref="K42:N42"/>
    <mergeCell ref="O42:R42"/>
    <mergeCell ref="S42:T42"/>
    <mergeCell ref="U42:V42"/>
    <mergeCell ref="F39:J39"/>
    <mergeCell ref="K39:N39"/>
    <mergeCell ref="W33:Z33"/>
    <mergeCell ref="AA33:AD33"/>
    <mergeCell ref="AE33:AF33"/>
    <mergeCell ref="W40:Z40"/>
    <mergeCell ref="AA40:AD40"/>
    <mergeCell ref="AE40:AF40"/>
    <mergeCell ref="W41:Z41"/>
    <mergeCell ref="AA41:AD41"/>
    <mergeCell ref="AE41:AF41"/>
    <mergeCell ref="AG33:AH33"/>
    <mergeCell ref="W36:Z36"/>
    <mergeCell ref="AA36:AD36"/>
    <mergeCell ref="AE36:AF36"/>
    <mergeCell ref="F40:J40"/>
    <mergeCell ref="K40:N40"/>
    <mergeCell ref="O40:R40"/>
    <mergeCell ref="O39:R39"/>
    <mergeCell ref="S39:T39"/>
    <mergeCell ref="U39:V39"/>
    <mergeCell ref="AG36:AH36"/>
    <mergeCell ref="W37:Z37"/>
    <mergeCell ref="AA37:AD37"/>
    <mergeCell ref="AE37:AF37"/>
    <mergeCell ref="AG37:AH37"/>
    <mergeCell ref="W34:Z34"/>
    <mergeCell ref="AA34:AD34"/>
    <mergeCell ref="AE34:AF34"/>
    <mergeCell ref="AG34:AH34"/>
    <mergeCell ref="W35:Z35"/>
    <mergeCell ref="AA35:AD35"/>
    <mergeCell ref="AG35:AH35"/>
    <mergeCell ref="AG40:AH40"/>
    <mergeCell ref="C33:E43"/>
    <mergeCell ref="F41:J41"/>
    <mergeCell ref="K41:N41"/>
    <mergeCell ref="O41:R41"/>
    <mergeCell ref="S41:T41"/>
    <mergeCell ref="S40:T40"/>
    <mergeCell ref="U40:V40"/>
    <mergeCell ref="F36:J36"/>
    <mergeCell ref="O38:R38"/>
    <mergeCell ref="S38:T38"/>
    <mergeCell ref="U38:V38"/>
    <mergeCell ref="F38:J38"/>
    <mergeCell ref="K38:N38"/>
    <mergeCell ref="K37:N37"/>
    <mergeCell ref="O37:R37"/>
    <mergeCell ref="S37:T37"/>
    <mergeCell ref="U37:V37"/>
    <mergeCell ref="F37:J37"/>
    <mergeCell ref="K36:N36"/>
    <mergeCell ref="O36:R36"/>
    <mergeCell ref="S36:T36"/>
    <mergeCell ref="S35:T35"/>
    <mergeCell ref="U35:V35"/>
    <mergeCell ref="U36:V36"/>
    <mergeCell ref="C24:E32"/>
    <mergeCell ref="F24:J24"/>
    <mergeCell ref="K24:N24"/>
    <mergeCell ref="O24:R24"/>
    <mergeCell ref="S24:T24"/>
    <mergeCell ref="U24:V24"/>
    <mergeCell ref="W23:Z23"/>
    <mergeCell ref="AE23:AF23"/>
    <mergeCell ref="AG23:AH23"/>
    <mergeCell ref="AE28:AF28"/>
    <mergeCell ref="AG28:AH28"/>
    <mergeCell ref="AE29:AF29"/>
    <mergeCell ref="AG29:AH29"/>
    <mergeCell ref="AA26:AD26"/>
    <mergeCell ref="AE26:AF26"/>
    <mergeCell ref="AG26:AH26"/>
    <mergeCell ref="W27:Z27"/>
    <mergeCell ref="AA27:AD27"/>
    <mergeCell ref="AA23:AD23"/>
    <mergeCell ref="F27:J27"/>
    <mergeCell ref="K27:N27"/>
    <mergeCell ref="O27:R27"/>
    <mergeCell ref="S27:T27"/>
    <mergeCell ref="C15:E23"/>
    <mergeCell ref="F22:J22"/>
    <mergeCell ref="K22:N22"/>
    <mergeCell ref="O22:R22"/>
    <mergeCell ref="S22:T22"/>
    <mergeCell ref="U22:V22"/>
    <mergeCell ref="F35:J35"/>
    <mergeCell ref="K35:N35"/>
    <mergeCell ref="O35:R35"/>
    <mergeCell ref="O34:R34"/>
    <mergeCell ref="S34:T34"/>
    <mergeCell ref="U34:V34"/>
    <mergeCell ref="F34:J34"/>
    <mergeCell ref="K34:N34"/>
    <mergeCell ref="K33:N33"/>
    <mergeCell ref="O33:R33"/>
    <mergeCell ref="S33:T33"/>
    <mergeCell ref="U33:V33"/>
    <mergeCell ref="F33:J33"/>
    <mergeCell ref="U32:V32"/>
    <mergeCell ref="F23:J23"/>
    <mergeCell ref="K23:N23"/>
    <mergeCell ref="O23:R23"/>
    <mergeCell ref="S23:T23"/>
    <mergeCell ref="U23:V23"/>
    <mergeCell ref="K20:N20"/>
    <mergeCell ref="O20:R20"/>
    <mergeCell ref="S20:T20"/>
    <mergeCell ref="U20:V20"/>
    <mergeCell ref="AK18:AM18"/>
    <mergeCell ref="AN18:AP18"/>
    <mergeCell ref="F16:J16"/>
    <mergeCell ref="K16:N16"/>
    <mergeCell ref="O16:R16"/>
    <mergeCell ref="S16:T16"/>
    <mergeCell ref="U16:V16"/>
    <mergeCell ref="O17:R17"/>
    <mergeCell ref="S17:T17"/>
    <mergeCell ref="U17:V17"/>
    <mergeCell ref="AK17:AM17"/>
    <mergeCell ref="W18:Z18"/>
    <mergeCell ref="AA18:AD18"/>
    <mergeCell ref="AE18:AF18"/>
    <mergeCell ref="AG18:AH18"/>
    <mergeCell ref="F18:J18"/>
    <mergeCell ref="K18:N18"/>
    <mergeCell ref="O18:R18"/>
    <mergeCell ref="S18:T18"/>
    <mergeCell ref="U18:V18"/>
    <mergeCell ref="AT21:AV21"/>
    <mergeCell ref="AW21:AX21"/>
    <mergeCell ref="F19:J19"/>
    <mergeCell ref="K19:N19"/>
    <mergeCell ref="O19:R19"/>
    <mergeCell ref="S19:T19"/>
    <mergeCell ref="U19:V19"/>
    <mergeCell ref="AK21:AM21"/>
    <mergeCell ref="AN21:AP21"/>
    <mergeCell ref="F21:J21"/>
    <mergeCell ref="K21:N21"/>
    <mergeCell ref="O21:R21"/>
    <mergeCell ref="S21:T21"/>
    <mergeCell ref="U21:V21"/>
    <mergeCell ref="AK19:AM19"/>
    <mergeCell ref="AW19:AX19"/>
    <mergeCell ref="AT19:AV19"/>
    <mergeCell ref="AQ19:AS19"/>
    <mergeCell ref="AN19:AP19"/>
    <mergeCell ref="AN20:AP20"/>
    <mergeCell ref="AK20:AM20"/>
    <mergeCell ref="AW20:AX20"/>
    <mergeCell ref="AT20:AV20"/>
    <mergeCell ref="F20:J20"/>
    <mergeCell ref="F17:J17"/>
    <mergeCell ref="K17:N17"/>
    <mergeCell ref="U15:V15"/>
    <mergeCell ref="AG15:AH15"/>
    <mergeCell ref="O8:R8"/>
    <mergeCell ref="F15:J15"/>
    <mergeCell ref="K15:N15"/>
    <mergeCell ref="O15:R15"/>
    <mergeCell ref="S15:T15"/>
    <mergeCell ref="U8:V8"/>
    <mergeCell ref="F11:J11"/>
    <mergeCell ref="K11:N11"/>
    <mergeCell ref="O11:R11"/>
    <mergeCell ref="S11:T11"/>
    <mergeCell ref="U11:V11"/>
    <mergeCell ref="U10:V10"/>
    <mergeCell ref="S8:T8"/>
    <mergeCell ref="F12:J12"/>
    <mergeCell ref="K12:N12"/>
    <mergeCell ref="O12:R12"/>
    <mergeCell ref="AG10:AH10"/>
    <mergeCell ref="W8:Z8"/>
    <mergeCell ref="AA8:AD8"/>
    <mergeCell ref="AE8:AF8"/>
    <mergeCell ref="S12:T12"/>
    <mergeCell ref="U12:V12"/>
    <mergeCell ref="F14:J14"/>
    <mergeCell ref="F13:J13"/>
    <mergeCell ref="K13:N13"/>
    <mergeCell ref="O13:R13"/>
    <mergeCell ref="S13:T13"/>
    <mergeCell ref="C9:E14"/>
    <mergeCell ref="F9:J9"/>
    <mergeCell ref="K9:N9"/>
    <mergeCell ref="O9:R9"/>
    <mergeCell ref="S9:T9"/>
    <mergeCell ref="U9:V9"/>
    <mergeCell ref="F10:J10"/>
    <mergeCell ref="K10:N10"/>
    <mergeCell ref="O10:R10"/>
    <mergeCell ref="S10:T10"/>
    <mergeCell ref="U13:V13"/>
    <mergeCell ref="K14:N14"/>
    <mergeCell ref="O14:R14"/>
    <mergeCell ref="S14:T14"/>
    <mergeCell ref="U14:V14"/>
    <mergeCell ref="B1:C1"/>
    <mergeCell ref="E1:AF1"/>
    <mergeCell ref="AG7:AH7"/>
    <mergeCell ref="C4:E5"/>
    <mergeCell ref="F4:J5"/>
    <mergeCell ref="K5:N5"/>
    <mergeCell ref="O5:R5"/>
    <mergeCell ref="AG6:AH6"/>
    <mergeCell ref="W7:Z7"/>
    <mergeCell ref="AA7:AD7"/>
    <mergeCell ref="AE7:AF7"/>
    <mergeCell ref="F7:J7"/>
    <mergeCell ref="K7:N7"/>
    <mergeCell ref="O7:R7"/>
    <mergeCell ref="S7:T7"/>
    <mergeCell ref="U7:V7"/>
    <mergeCell ref="C6:E8"/>
    <mergeCell ref="F6:J6"/>
    <mergeCell ref="K6:N6"/>
    <mergeCell ref="O6:R6"/>
    <mergeCell ref="S6:T6"/>
    <mergeCell ref="U6:V6"/>
    <mergeCell ref="F8:J8"/>
    <mergeCell ref="K8:N8"/>
    <mergeCell ref="AQ42:AS42"/>
    <mergeCell ref="AN42:AP42"/>
    <mergeCell ref="AK42:AM42"/>
    <mergeCell ref="AT29:AV29"/>
    <mergeCell ref="AT30:AV30"/>
    <mergeCell ref="AQ30:AS30"/>
    <mergeCell ref="AN30:AP30"/>
    <mergeCell ref="AK30:AM30"/>
    <mergeCell ref="AN31:AP31"/>
    <mergeCell ref="AN29:AP29"/>
    <mergeCell ref="AK29:AM29"/>
    <mergeCell ref="AT31:AV31"/>
    <mergeCell ref="AT34:AV34"/>
    <mergeCell ref="AT39:AV39"/>
    <mergeCell ref="AT42:AV42"/>
    <mergeCell ref="AN10:AP10"/>
    <mergeCell ref="AK10:AM10"/>
    <mergeCell ref="AN6:AP6"/>
    <mergeCell ref="AK6:AM6"/>
    <mergeCell ref="AN7:AP7"/>
    <mergeCell ref="AK7:AM7"/>
    <mergeCell ref="AQ34:AS34"/>
    <mergeCell ref="AN34:AP34"/>
    <mergeCell ref="AK34:AM34"/>
    <mergeCell ref="AN17:AP17"/>
    <mergeCell ref="AQ17:AS17"/>
    <mergeCell ref="AK16:AM16"/>
    <mergeCell ref="AN16:AP16"/>
    <mergeCell ref="AQ16:AS16"/>
    <mergeCell ref="AK15:AM15"/>
    <mergeCell ref="AN15:AP15"/>
    <mergeCell ref="AQ15:AS15"/>
    <mergeCell ref="AQ21:AS21"/>
    <mergeCell ref="AQ18:AS18"/>
    <mergeCell ref="AK25:AM25"/>
    <mergeCell ref="AN25:AP25"/>
    <mergeCell ref="AK24:AM24"/>
    <mergeCell ref="AN24:AP24"/>
    <mergeCell ref="AK22:AM22"/>
    <mergeCell ref="AW7:AX7"/>
    <mergeCell ref="AT7:AV7"/>
    <mergeCell ref="AQ7:AS7"/>
    <mergeCell ref="AW6:AX6"/>
    <mergeCell ref="AT6:AV6"/>
    <mergeCell ref="AQ6:AS6"/>
    <mergeCell ref="AQ20:AS20"/>
    <mergeCell ref="AT10:AV10"/>
    <mergeCell ref="AQ10:AS10"/>
    <mergeCell ref="AT17:AV17"/>
    <mergeCell ref="AT16:AV16"/>
    <mergeCell ref="AT15:AV15"/>
    <mergeCell ref="AT18:AV18"/>
    <mergeCell ref="AW18:AX18"/>
    <mergeCell ref="AW17:AX17"/>
    <mergeCell ref="AW16:AX16"/>
    <mergeCell ref="AW15:AX15"/>
    <mergeCell ref="AT9:AV9"/>
    <mergeCell ref="AW9:AX9"/>
    <mergeCell ref="AW10:AX10"/>
    <mergeCell ref="AT11:AV11"/>
    <mergeCell ref="AW11:AX11"/>
    <mergeCell ref="AW12:AX12"/>
  </mergeCells>
  <phoneticPr fontId="2"/>
  <printOptions horizontalCentered="1"/>
  <pageMargins left="0.51181102362204722" right="0.51181102362204722" top="0.55118110236220474" bottom="0.55118110236220474" header="0.31496062992125984" footer="0.31496062992125984"/>
  <pageSetup paperSize="9" firstPageNumber="15" orientation="portrait" useFirstPageNumber="1" r:id="rId1"/>
  <headerFooter>
    <oddFooter>&amp;C&amp;"HGPｺﾞｼｯｸM,ﾒﾃﾞｨｳﾑ"&amp;10&amp;P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D</vt:lpstr>
      <vt:lpstr>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大石 卓哉</dc:creator>
  <cp:lastModifiedBy>亀井 知之</cp:lastModifiedBy>
  <cp:lastPrinted>2022-05-31T01:56:12Z</cp:lastPrinted>
  <dcterms:created xsi:type="dcterms:W3CDTF">2018-01-30T04:18:58Z</dcterms:created>
  <dcterms:modified xsi:type="dcterms:W3CDTF">2022-05-31T02:11:41Z</dcterms:modified>
</cp:coreProperties>
</file>