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2022-8\"/>
    </mc:Choice>
  </mc:AlternateContent>
  <xr:revisionPtr revIDLastSave="0" documentId="13_ncr:1_{2E5B1DF9-0369-4AD6-B014-B954CA74351C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F" sheetId="44" r:id="rId1"/>
  </sheets>
  <definedNames>
    <definedName name="_xlnm.Print_Area" localSheetId="0">F!$A$1:$O$42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44" l="1"/>
  <c r="K7" i="44"/>
  <c r="I7" i="44"/>
  <c r="H7" i="44"/>
  <c r="G10" i="44" l="1"/>
  <c r="G11" i="44"/>
  <c r="G12" i="44"/>
  <c r="G13" i="44"/>
  <c r="G14" i="44"/>
  <c r="G15" i="44"/>
  <c r="G16" i="44"/>
  <c r="G17" i="44"/>
  <c r="G18" i="44"/>
  <c r="G19" i="44"/>
  <c r="G20" i="44"/>
  <c r="G21" i="44"/>
  <c r="G22" i="44"/>
  <c r="G23" i="44"/>
  <c r="G24" i="44"/>
  <c r="G25" i="44"/>
  <c r="G26" i="44"/>
  <c r="G27" i="44"/>
  <c r="G28" i="44"/>
  <c r="G29" i="44"/>
  <c r="G30" i="44"/>
  <c r="G9" i="44"/>
  <c r="J10" i="44"/>
  <c r="J11" i="44"/>
  <c r="J12" i="44"/>
  <c r="J13" i="44"/>
  <c r="J14" i="44"/>
  <c r="J15" i="44"/>
  <c r="J16" i="44"/>
  <c r="J17" i="44"/>
  <c r="J18" i="44"/>
  <c r="J19" i="44"/>
  <c r="J20" i="44"/>
  <c r="J21" i="44"/>
  <c r="J22" i="44"/>
  <c r="J23" i="44"/>
  <c r="J24" i="44"/>
  <c r="J25" i="44"/>
  <c r="J26" i="44"/>
  <c r="J27" i="44"/>
  <c r="J28" i="44"/>
  <c r="J29" i="44"/>
  <c r="J30" i="44"/>
  <c r="J9" i="44"/>
  <c r="J7" i="44" l="1"/>
  <c r="G7" i="44"/>
  <c r="J39" i="44" l="1"/>
  <c r="J41" i="44" s="1"/>
  <c r="H39" i="44"/>
  <c r="H41" i="44" s="1"/>
  <c r="J38" i="44"/>
  <c r="H38" i="44"/>
  <c r="J37" i="44"/>
  <c r="J40" i="44" s="1"/>
  <c r="H37" i="44"/>
  <c r="H40" i="44" s="1"/>
  <c r="J35" i="44"/>
  <c r="H35" i="44"/>
  <c r="O30" i="44"/>
  <c r="N30" i="44"/>
  <c r="M30" i="44"/>
  <c r="O29" i="44"/>
  <c r="N29" i="44"/>
  <c r="M29" i="44"/>
  <c r="O28" i="44"/>
  <c r="N28" i="44"/>
  <c r="M28" i="44"/>
  <c r="O27" i="44"/>
  <c r="N27" i="44"/>
  <c r="M27" i="44"/>
  <c r="O26" i="44"/>
  <c r="N26" i="44"/>
  <c r="M26" i="44"/>
  <c r="O25" i="44"/>
  <c r="N25" i="44"/>
  <c r="M25" i="44"/>
  <c r="O24" i="44"/>
  <c r="N24" i="44"/>
  <c r="M24" i="44"/>
  <c r="O23" i="44"/>
  <c r="N23" i="44"/>
  <c r="M23" i="44"/>
  <c r="O22" i="44"/>
  <c r="N22" i="44"/>
  <c r="M22" i="44"/>
  <c r="O21" i="44"/>
  <c r="N21" i="44"/>
  <c r="M21" i="44"/>
  <c r="O20" i="44"/>
  <c r="N20" i="44"/>
  <c r="M20" i="44"/>
  <c r="O19" i="44"/>
  <c r="N19" i="44"/>
  <c r="M19" i="44"/>
  <c r="O18" i="44"/>
  <c r="N18" i="44"/>
  <c r="M18" i="44"/>
  <c r="O17" i="44"/>
  <c r="N17" i="44"/>
  <c r="M17" i="44"/>
  <c r="O16" i="44"/>
  <c r="N16" i="44"/>
  <c r="M16" i="44"/>
  <c r="O15" i="44"/>
  <c r="N15" i="44"/>
  <c r="M15" i="44"/>
  <c r="O14" i="44"/>
  <c r="N14" i="44"/>
  <c r="M14" i="44"/>
  <c r="O13" i="44"/>
  <c r="N13" i="44"/>
  <c r="M13" i="44"/>
  <c r="O12" i="44"/>
  <c r="N12" i="44"/>
  <c r="M12" i="44"/>
  <c r="O11" i="44"/>
  <c r="N11" i="44"/>
  <c r="M11" i="44"/>
  <c r="O10" i="44"/>
  <c r="N10" i="44"/>
  <c r="M10" i="44"/>
  <c r="O9" i="44"/>
  <c r="N9" i="44"/>
  <c r="M9" i="44"/>
  <c r="O7" i="44"/>
  <c r="N7" i="44"/>
  <c r="M7" i="44"/>
  <c r="L39" i="44" l="1"/>
  <c r="L38" i="44"/>
  <c r="L41" i="44"/>
  <c r="L37" i="44"/>
  <c r="L40" i="44"/>
</calcChain>
</file>

<file path=xl/sharedStrings.xml><?xml version="1.0" encoding="utf-8"?>
<sst xmlns="http://schemas.openxmlformats.org/spreadsheetml/2006/main" count="60" uniqueCount="41">
  <si>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</si>
  <si>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</si>
  <si>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</si>
  <si>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ニン</t>
    </rPh>
    <phoneticPr fontId="2"/>
  </si>
  <si>
    <t>年齢</t>
    <rPh sb="0" eb="2">
      <t>ネンレイ</t>
    </rPh>
    <phoneticPr fontId="2"/>
  </si>
  <si>
    <t>50～54歳</t>
    <rPh sb="5" eb="6">
      <t>サイ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</si>
  <si>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</si>
  <si>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</si>
  <si>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</si>
  <si>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</si>
  <si>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</si>
  <si>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</si>
  <si>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</si>
  <si>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</si>
  <si>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</si>
  <si>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</si>
  <si>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</si>
  <si>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</si>
  <si>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</si>
  <si>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</si>
  <si>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</si>
  <si>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</si>
  <si>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</si>
  <si>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</si>
  <si>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</si>
  <si>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100歳以上</t>
    <rPh sb="3" eb="6">
      <t>サイイジョウ</t>
    </rPh>
    <phoneticPr fontId="2"/>
  </si>
  <si>
    <t>年齢不詳</t>
    <rPh sb="0" eb="2">
      <t>ネンレイ</t>
    </rPh>
    <rPh sb="2" eb="4">
      <t>フショウ</t>
    </rPh>
    <phoneticPr fontId="2"/>
  </si>
  <si>
    <t>増減</t>
    <rPh sb="0" eb="2">
      <t>ゾウゲン</t>
    </rPh>
    <phoneticPr fontId="2"/>
  </si>
  <si>
    <t>（各年1月1日現在）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2"/>
  </si>
  <si>
    <t>③年齢（各歳・５歳階級）別人口動態</t>
    <rPh sb="1" eb="3">
      <t>ネンレイ</t>
    </rPh>
    <rPh sb="4" eb="5">
      <t>カク</t>
    </rPh>
    <rPh sb="5" eb="6">
      <t>トシ</t>
    </rPh>
    <rPh sb="8" eb="9">
      <t>サイ</t>
    </rPh>
    <rPh sb="9" eb="11">
      <t>カイキュウ</t>
    </rPh>
    <rPh sb="12" eb="13">
      <t>ベツ</t>
    </rPh>
    <rPh sb="13" eb="15">
      <t>ジンコウ</t>
    </rPh>
    <rPh sb="15" eb="17">
      <t>ドウタイ</t>
    </rPh>
    <phoneticPr fontId="2"/>
  </si>
  <si>
    <t>年少人口（0～14歳）</t>
    <rPh sb="0" eb="2">
      <t>ネンショウ</t>
    </rPh>
    <rPh sb="2" eb="4">
      <t>ジンコウ</t>
    </rPh>
    <rPh sb="9" eb="10">
      <t>サイ</t>
    </rPh>
    <phoneticPr fontId="2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</si>
  <si>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</si>
  <si>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高齢人口（65歳～）</t>
    <rPh sb="0" eb="2">
      <t>コウレイ</t>
    </rPh>
    <rPh sb="2" eb="4">
      <t>ジンコウ</t>
    </rPh>
    <rPh sb="7" eb="8">
      <t>サイ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</si>
  <si>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</si>
  <si>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高齢者割合</t>
    <rPh sb="0" eb="2">
      <t>コウレイ</t>
    </rPh>
    <rPh sb="2" eb="3">
      <t>シャ</t>
    </rPh>
    <rPh sb="3" eb="5">
      <t>ワリアイ</t>
    </rPh>
    <phoneticPr fontId="2"/>
  </si>
  <si>
    <t>　＜参考：年齢区分別人口＞</t>
    <rPh sb="2" eb="4">
      <t>サンコウ</t>
    </rPh>
    <rPh sb="5" eb="7">
      <t>ネンレイ</t>
    </rPh>
    <rPh sb="7" eb="9">
      <t>クブン</t>
    </rPh>
    <rPh sb="9" eb="10">
      <t>ベツ</t>
    </rPh>
    <rPh sb="10" eb="12">
      <t>ジンコウ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</si>
  <si>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</si>
  <si>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</si>
  <si>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人</t>
    <rPh sb="0" eb="1">
      <t>ニン</t>
    </rPh>
    <phoneticPr fontId="2"/>
  </si>
  <si>
    <t>出典：神奈川県年齢別人口統計調査</t>
    <rPh sb="0" eb="2">
      <t>シュッテン</t>
    </rPh>
    <rPh sb="3" eb="7">
      <t>カナガワケン</t>
    </rPh>
    <rPh sb="7" eb="9">
      <t>ネンレイ</t>
    </rPh>
    <rPh sb="9" eb="10">
      <t>ベツ</t>
    </rPh>
    <rPh sb="10" eb="12">
      <t>ジンコウ</t>
    </rPh>
    <rPh sb="12" eb="14">
      <t>トウケイ</t>
    </rPh>
    <rPh sb="14" eb="16">
      <t>チョウサ</t>
    </rPh>
    <phoneticPr fontId="2"/>
  </si>
  <si>
    <t>注）  年少人口割合及び高齢者割合は、年齢不詳を除いて算出。</t>
    <rPh sb="0" eb="1">
      <t>チュウ</t>
    </rPh>
    <rPh sb="4" eb="6">
      <t>ネンショウ</t>
    </rPh>
    <rPh sb="6" eb="8">
      <t>ジンコウ</t>
    </rPh>
    <rPh sb="8" eb="10">
      <t>ワリアイ</t>
    </rPh>
    <rPh sb="10" eb="11">
      <t>オヨ</t>
    </rPh>
    <rPh sb="12" eb="15">
      <t>コウレイシャ</t>
    </rPh>
    <rPh sb="15" eb="17">
      <t>ワリアイ</t>
    </rPh>
    <rPh sb="19" eb="21">
      <t>ネンレイ</t>
    </rPh>
    <rPh sb="21" eb="23">
      <t>フショウ</t>
    </rPh>
    <rPh sb="24" eb="25">
      <t>ノゾ</t>
    </rPh>
    <rPh sb="27" eb="29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</si>
</sst>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[Red]\△#,##0"/>
    <numFmt numFmtId="178" formatCode="0.00%;[Red]\△0.00%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2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u/>
      <sz val="8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7" fillId="0" borderId="0"/>
    <xf numFmtId="38" fontId="12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4" fillId="0" borderId="0" xfId="0" applyFont="1" applyAlignment="1">
      <alignment vertical="center"/>
    </xf>
    <xf numFmtId="0" fontId="4" fillId="0" borderId="0" xfId="0" applyFo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5" fillId="0" borderId="1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top"/>
    </xf>
    <xf numFmtId="0" fontId="15" fillId="0" borderId="0" xfId="0" applyFont="1" applyBorder="1" applyAlignment="1">
      <alignment horizontal="left" vertical="center"/>
    </xf>
    <xf numFmtId="38" fontId="16" fillId="0" borderId="0" xfId="1" applyFont="1">
      <alignment vertical="center"/>
    </xf>
    <xf numFmtId="0" fontId="17" fillId="0" borderId="0" xfId="6" applyFont="1" applyBorder="1" applyAlignment="1">
      <alignment vertical="center" shrinkToFit="1"/>
    </xf>
    <xf numFmtId="38" fontId="15" fillId="0" borderId="0" xfId="1" applyFont="1" applyBorder="1" applyAlignment="1">
      <alignment horizontal="left" vertical="center"/>
    </xf>
    <xf numFmtId="38" fontId="4" fillId="0" borderId="27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176" fontId="16" fillId="0" borderId="0" xfId="2" applyNumberFormat="1" applyFont="1">
      <alignment vertical="center"/>
    </xf>
    <xf numFmtId="38" fontId="6" fillId="0" borderId="14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13" fillId="0" borderId="0" xfId="1" applyFont="1" applyAlignment="1">
      <alignment horizontal="right"/>
    </xf>
    <xf numFmtId="38" fontId="6" fillId="0" borderId="15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38" fontId="13" fillId="0" borderId="15" xfId="1" applyFont="1" applyBorder="1" applyAlignment="1">
      <alignment horizontal="right" vertical="top"/>
    </xf>
    <xf numFmtId="38" fontId="13" fillId="0" borderId="13" xfId="1" applyFont="1" applyBorder="1" applyAlignment="1">
      <alignment horizontal="right" vertical="top"/>
    </xf>
    <xf numFmtId="38" fontId="13" fillId="0" borderId="5" xfId="1" applyFont="1" applyBorder="1" applyAlignment="1">
      <alignment horizontal="right" vertical="top"/>
    </xf>
    <xf numFmtId="177" fontId="6" fillId="0" borderId="15" xfId="1" applyNumberFormat="1" applyFont="1" applyBorder="1" applyAlignment="1">
      <alignment horizontal="right" vertical="center"/>
    </xf>
    <xf numFmtId="177" fontId="6" fillId="0" borderId="13" xfId="1" applyNumberFormat="1" applyFont="1" applyBorder="1" applyAlignment="1">
      <alignment horizontal="right" vertical="center"/>
    </xf>
    <xf numFmtId="177" fontId="6" fillId="0" borderId="5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38" fontId="6" fillId="0" borderId="37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177" fontId="6" fillId="0" borderId="36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10" fontId="6" fillId="0" borderId="46" xfId="2" applyNumberFormat="1" applyFont="1" applyBorder="1" applyAlignment="1">
      <alignment horizontal="right" vertical="center"/>
    </xf>
    <xf numFmtId="10" fontId="6" fillId="0" borderId="44" xfId="2" applyNumberFormat="1" applyFont="1" applyBorder="1" applyAlignment="1">
      <alignment horizontal="right" vertical="center"/>
    </xf>
    <xf numFmtId="178" fontId="6" fillId="0" borderId="44" xfId="2" applyNumberFormat="1" applyFont="1" applyBorder="1" applyAlignment="1">
      <alignment horizontal="right" vertical="center"/>
    </xf>
    <xf numFmtId="178" fontId="6" fillId="0" borderId="45" xfId="2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28" xfId="1" applyNumberFormat="1" applyFont="1" applyBorder="1" applyAlignment="1">
      <alignment horizontal="right" vertical="center"/>
    </xf>
    <xf numFmtId="177" fontId="6" fillId="0" borderId="39" xfId="1" applyNumberFormat="1" applyFont="1" applyBorder="1" applyAlignment="1">
      <alignment horizontal="right" vertical="center"/>
    </xf>
    <xf numFmtId="177" fontId="6" fillId="0" borderId="32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38" fontId="6" fillId="0" borderId="25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0" fontId="6" fillId="0" borderId="33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38" fontId="6" fillId="0" borderId="38" xfId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10" fontId="6" fillId="0" borderId="34" xfId="2" applyNumberFormat="1" applyFont="1" applyBorder="1" applyAlignment="1">
      <alignment horizontal="right" vertical="center"/>
    </xf>
    <xf numFmtId="178" fontId="6" fillId="0" borderId="34" xfId="2" applyNumberFormat="1" applyFont="1" applyBorder="1" applyAlignment="1">
      <alignment horizontal="right" vertical="center"/>
    </xf>
    <xf numFmtId="178" fontId="6" fillId="0" borderId="18" xfId="2" applyNumberFormat="1" applyFont="1" applyBorder="1" applyAlignment="1">
      <alignment horizontal="right" vertical="center"/>
    </xf>
    <xf numFmtId="0" fontId="16" fillId="0" borderId="40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42" xfId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10" fontId="6" fillId="0" borderId="24" xfId="2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38" fontId="5" fillId="0" borderId="8" xfId="1" applyFont="1" applyBorder="1" applyAlignment="1">
      <alignment horizontal="right" vertical="top"/>
    </xf>
    <xf numFmtId="38" fontId="5" fillId="0" borderId="9" xfId="1" applyFont="1" applyBorder="1" applyAlignment="1">
      <alignment horizontal="right" vertical="top"/>
    </xf>
    <xf numFmtId="38" fontId="5" fillId="0" borderId="10" xfId="1" applyFont="1" applyBorder="1" applyAlignment="1">
      <alignment horizontal="right" vertical="top"/>
    </xf>
    <xf numFmtId="38" fontId="5" fillId="0" borderId="7" xfId="1" applyFont="1" applyBorder="1" applyAlignment="1">
      <alignment horizontal="right" vertical="top"/>
    </xf>
    <xf numFmtId="0" fontId="16" fillId="0" borderId="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0">
    <cellStyle name="パーセント" xfId="2" builtinId="5"/>
    <cellStyle name="ハイパーリンク" xfId="6" builtinId="8"/>
    <cellStyle name="桁区切り" xfId="1" builtinId="6"/>
    <cellStyle name="桁区切り 2" xfId="4" xr:uid="{00000000-0005-0000-0000-000003000000}"/>
    <cellStyle name="桁区切り 3" xfId="9" xr:uid="{00000000-0005-0000-0000-000004000000}"/>
    <cellStyle name="標準" xfId="0" builtinId="0"/>
    <cellStyle name="標準 2" xfId="5" xr:uid="{00000000-0005-0000-0000-000006000000}"/>
    <cellStyle name="標準 2 2" xfId="8" xr:uid="{00000000-0005-0000-0000-000007000000}"/>
    <cellStyle name="標準 3" xfId="3" xr:uid="{00000000-0005-0000-0000-000008000000}"/>
    <cellStyle name="標準 4" xfId="7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2"/>
  <sheetViews>
    <sheetView tabSelected="1" zoomScale="115" zoomScaleNormal="115" workbookViewId="0">
      <selection activeCell="J32" sqref="J32"/>
    </sheetView>
  </sheetViews>
  <sheetFormatPr defaultColWidth="2.625" defaultRowHeight="15.75" customHeight="1" x14ac:dyDescent="0.15"/>
  <cols>
    <col min="1" max="6" width="2.625" style="7"/>
    <col min="7" max="12" width="6.625" style="14" customWidth="1"/>
    <col min="13" max="14" width="6.625" style="7" customWidth="1"/>
    <col min="15" max="15" width="6.625" style="9" customWidth="1"/>
    <col min="16" max="23" width="2.625" style="9"/>
    <col min="24" max="16384" width="2.625" style="7"/>
  </cols>
  <sheetData>
    <row r="1" spans="1:23" s="2" customFormat="1" ht="15.75" customHeight="1" x14ac:dyDescent="0.15">
      <c r="A1" s="15"/>
      <c r="B1" s="92"/>
      <c r="C1" s="92"/>
      <c r="D1" s="93"/>
      <c r="E1" s="93"/>
      <c r="F1" s="93"/>
      <c r="G1" s="93"/>
      <c r="H1" s="93"/>
      <c r="I1" s="93"/>
      <c r="J1" s="93"/>
      <c r="K1" s="93"/>
      <c r="L1" s="93"/>
      <c r="M1" s="1"/>
      <c r="N1" s="1"/>
      <c r="O1" s="11"/>
      <c r="P1" s="11"/>
      <c r="Q1" s="11"/>
      <c r="R1" s="11"/>
      <c r="S1" s="11"/>
      <c r="T1" s="11"/>
      <c r="U1" s="11"/>
      <c r="V1" s="11"/>
      <c r="W1" s="11"/>
    </row>
    <row r="2" spans="1:23" s="5" customFormat="1" ht="15.75" customHeight="1" x14ac:dyDescent="0.15">
      <c r="B2" s="3"/>
      <c r="D2" s="4" t="s">
        <v>29</v>
      </c>
      <c r="E2" s="4"/>
      <c r="F2" s="4"/>
      <c r="G2" s="4"/>
      <c r="H2" s="4"/>
      <c r="I2" s="4"/>
      <c r="J2" s="4"/>
      <c r="K2" s="4"/>
      <c r="L2" s="4"/>
      <c r="M2" s="4"/>
      <c r="N2" s="4"/>
      <c r="O2" s="11"/>
      <c r="P2" s="11"/>
      <c r="Q2" s="11"/>
      <c r="R2" s="11"/>
      <c r="S2" s="11"/>
      <c r="T2" s="11"/>
      <c r="U2" s="11"/>
      <c r="V2" s="11"/>
      <c r="W2" s="11"/>
    </row>
    <row r="3" spans="1:23" s="5" customFormat="1" ht="15.75" customHeight="1" thickBot="1" x14ac:dyDescent="0.2">
      <c r="B3" s="3"/>
      <c r="C3" s="13"/>
      <c r="D3" s="13"/>
      <c r="E3" s="13"/>
      <c r="F3" s="13"/>
      <c r="G3" s="16"/>
      <c r="H3" s="16"/>
      <c r="I3" s="16"/>
      <c r="J3" s="16"/>
      <c r="K3" s="16"/>
      <c r="L3" s="16"/>
      <c r="M3" s="4"/>
      <c r="N3" s="6"/>
      <c r="O3" s="28" t="s">
        <v>28</v>
      </c>
      <c r="P3" s="11"/>
      <c r="Q3" s="11"/>
      <c r="R3" s="11"/>
      <c r="S3" s="11"/>
      <c r="T3" s="11"/>
      <c r="U3" s="11"/>
      <c r="V3" s="11"/>
      <c r="W3" s="11"/>
    </row>
    <row r="4" spans="1:23" s="5" customFormat="1" ht="15.75" customHeight="1" thickTop="1" x14ac:dyDescent="0.15">
      <c r="B4" s="3"/>
      <c r="C4" s="103" t="s">
        <v>4</v>
      </c>
      <c r="D4" s="103"/>
      <c r="E4" s="103"/>
      <c r="F4" s="104"/>
      <c r="G4" s="47" t="s">
        <v>37</v>
      </c>
      <c r="H4" s="48"/>
      <c r="I4" s="49"/>
      <c r="J4" s="47" t="s">
        <v>36</v>
      </c>
      <c r="K4" s="48"/>
      <c r="L4" s="49"/>
      <c r="M4" s="47" t="s">
        <v>27</v>
      </c>
      <c r="N4" s="48"/>
      <c r="O4" s="49"/>
      <c r="P4" s="11"/>
      <c r="Q4" s="11"/>
      <c r="R4" s="11"/>
      <c r="S4" s="11"/>
      <c r="T4" s="11"/>
      <c r="U4" s="11"/>
      <c r="V4" s="11"/>
      <c r="W4" s="11"/>
    </row>
    <row r="5" spans="1:23" s="5" customFormat="1" ht="15.75" customHeight="1" x14ac:dyDescent="0.15">
      <c r="B5" s="3"/>
      <c r="C5" s="105"/>
      <c r="D5" s="105"/>
      <c r="E5" s="105"/>
      <c r="F5" s="106"/>
      <c r="G5" s="17" t="s">
        <v>0</v>
      </c>
      <c r="H5" s="18" t="s">
        <v>1</v>
      </c>
      <c r="I5" s="19" t="s">
        <v>2</v>
      </c>
      <c r="J5" s="17" t="s">
        <v>0</v>
      </c>
      <c r="K5" s="18" t="s">
        <v>1</v>
      </c>
      <c r="L5" s="19" t="s">
        <v>2</v>
      </c>
      <c r="M5" s="17" t="s">
        <v>0</v>
      </c>
      <c r="N5" s="18" t="s">
        <v>1</v>
      </c>
      <c r="O5" s="19" t="s">
        <v>2</v>
      </c>
      <c r="P5" s="11"/>
      <c r="Q5" s="11"/>
      <c r="R5" s="11"/>
      <c r="S5" s="11"/>
      <c r="T5" s="11"/>
      <c r="U5" s="11"/>
      <c r="V5" s="11"/>
      <c r="W5" s="11"/>
    </row>
    <row r="6" spans="1:23" s="12" customFormat="1" ht="15.75" customHeight="1" x14ac:dyDescent="0.15">
      <c r="C6" s="94"/>
      <c r="D6" s="94"/>
      <c r="E6" s="94"/>
      <c r="F6" s="94"/>
      <c r="G6" s="37" t="s">
        <v>3</v>
      </c>
      <c r="H6" s="38" t="s">
        <v>3</v>
      </c>
      <c r="I6" s="39" t="s">
        <v>3</v>
      </c>
      <c r="J6" s="37" t="s">
        <v>3</v>
      </c>
      <c r="K6" s="38" t="s">
        <v>3</v>
      </c>
      <c r="L6" s="39" t="s">
        <v>3</v>
      </c>
      <c r="M6" s="37" t="s">
        <v>3</v>
      </c>
      <c r="N6" s="38" t="s">
        <v>3</v>
      </c>
      <c r="O6" s="39" t="s">
        <v>3</v>
      </c>
    </row>
    <row r="7" spans="1:23" ht="15.75" customHeight="1" x14ac:dyDescent="0.15">
      <c r="C7" s="46" t="s">
        <v>0</v>
      </c>
      <c r="D7" s="46"/>
      <c r="E7" s="46"/>
      <c r="F7" s="46"/>
      <c r="G7" s="29">
        <f>SUM(G9:G30)</f>
        <v>18561</v>
      </c>
      <c r="H7" s="30">
        <f>SUM(H9:H30)</f>
        <v>9020</v>
      </c>
      <c r="I7" s="34">
        <f>SUM(I9:I30)</f>
        <v>9541</v>
      </c>
      <c r="J7" s="29">
        <f>SUM(J9:J30)</f>
        <v>18398</v>
      </c>
      <c r="K7" s="30">
        <f>SUM(K9:K30)</f>
        <v>8950</v>
      </c>
      <c r="L7" s="35">
        <f>SUM(L9:L30)</f>
        <v>9448</v>
      </c>
      <c r="M7" s="40">
        <f>G7-J7</f>
        <v>163</v>
      </c>
      <c r="N7" s="41">
        <f>H7-K7</f>
        <v>70</v>
      </c>
      <c r="O7" s="42">
        <f>I7-L7</f>
        <v>93</v>
      </c>
    </row>
    <row r="8" spans="1:23" ht="15.75" customHeight="1" x14ac:dyDescent="0.15">
      <c r="C8" s="27"/>
      <c r="D8" s="27"/>
      <c r="E8" s="27"/>
      <c r="F8" s="27"/>
      <c r="G8" s="29"/>
      <c r="H8" s="30"/>
      <c r="I8" s="34"/>
      <c r="J8" s="23"/>
      <c r="K8" s="24"/>
      <c r="L8" s="25"/>
      <c r="M8" s="40"/>
      <c r="N8" s="41"/>
      <c r="O8" s="42"/>
    </row>
    <row r="9" spans="1:23" ht="15.75" customHeight="1" x14ac:dyDescent="0.15">
      <c r="C9" s="46" t="s">
        <v>6</v>
      </c>
      <c r="D9" s="46"/>
      <c r="E9" s="46"/>
      <c r="F9" s="46"/>
      <c r="G9" s="29">
        <f>SUM(H9:I9)</f>
        <v>811</v>
      </c>
      <c r="H9" s="30">
        <v>421</v>
      </c>
      <c r="I9" s="34">
        <v>390</v>
      </c>
      <c r="J9" s="23">
        <f>SUM(K9:L9)</f>
        <v>815</v>
      </c>
      <c r="K9" s="24">
        <v>416</v>
      </c>
      <c r="L9" s="25">
        <v>399</v>
      </c>
      <c r="M9" s="40">
        <f>G9-J9</f>
        <v>-4</v>
      </c>
      <c r="N9" s="41">
        <f t="shared" ref="N9:O11" si="0">H9-K9</f>
        <v>5</v>
      </c>
      <c r="O9" s="42">
        <f t="shared" si="0"/>
        <v>-9</v>
      </c>
    </row>
    <row r="10" spans="1:23" ht="15.75" customHeight="1" x14ac:dyDescent="0.15">
      <c r="C10" s="46" t="s">
        <v>7</v>
      </c>
      <c r="D10" s="46"/>
      <c r="E10" s="46"/>
      <c r="F10" s="46"/>
      <c r="G10" s="29">
        <f t="shared" ref="G10:G19" si="1">SUM(H10:I10)</f>
        <v>957</v>
      </c>
      <c r="H10" s="30">
        <v>494</v>
      </c>
      <c r="I10" s="34">
        <v>463</v>
      </c>
      <c r="J10" s="29">
        <f t="shared" ref="J10:J19" si="2">SUM(K10:L10)</f>
        <v>972</v>
      </c>
      <c r="K10" s="24">
        <v>496</v>
      </c>
      <c r="L10" s="25">
        <v>476</v>
      </c>
      <c r="M10" s="40">
        <f t="shared" ref="M10:O19" si="3">G10-J10</f>
        <v>-15</v>
      </c>
      <c r="N10" s="41">
        <f t="shared" si="0"/>
        <v>-2</v>
      </c>
      <c r="O10" s="42">
        <f t="shared" si="0"/>
        <v>-13</v>
      </c>
    </row>
    <row r="11" spans="1:23" ht="15.75" customHeight="1" x14ac:dyDescent="0.15">
      <c r="C11" s="46" t="s">
        <v>8</v>
      </c>
      <c r="D11" s="46"/>
      <c r="E11" s="46"/>
      <c r="F11" s="46"/>
      <c r="G11" s="29">
        <f t="shared" si="1"/>
        <v>942</v>
      </c>
      <c r="H11" s="30">
        <v>475</v>
      </c>
      <c r="I11" s="34">
        <v>467</v>
      </c>
      <c r="J11" s="29">
        <f t="shared" si="2"/>
        <v>918</v>
      </c>
      <c r="K11" s="24">
        <v>465</v>
      </c>
      <c r="L11" s="25">
        <v>453</v>
      </c>
      <c r="M11" s="40">
        <f t="shared" si="3"/>
        <v>24</v>
      </c>
      <c r="N11" s="41">
        <f t="shared" si="0"/>
        <v>10</v>
      </c>
      <c r="O11" s="42">
        <f t="shared" si="0"/>
        <v>14</v>
      </c>
    </row>
    <row r="12" spans="1:23" ht="15.75" customHeight="1" x14ac:dyDescent="0.15">
      <c r="C12" s="46" t="s">
        <v>9</v>
      </c>
      <c r="D12" s="46"/>
      <c r="E12" s="46"/>
      <c r="F12" s="46"/>
      <c r="G12" s="29">
        <f t="shared" si="1"/>
        <v>971</v>
      </c>
      <c r="H12" s="30">
        <v>450</v>
      </c>
      <c r="I12" s="34">
        <v>521</v>
      </c>
      <c r="J12" s="29">
        <f t="shared" si="2"/>
        <v>957</v>
      </c>
      <c r="K12" s="24">
        <v>456</v>
      </c>
      <c r="L12" s="25">
        <v>501</v>
      </c>
      <c r="M12" s="40">
        <f t="shared" si="3"/>
        <v>14</v>
      </c>
      <c r="N12" s="41">
        <f t="shared" si="3"/>
        <v>-6</v>
      </c>
      <c r="O12" s="42">
        <f t="shared" si="3"/>
        <v>20</v>
      </c>
    </row>
    <row r="13" spans="1:23" ht="15.75" customHeight="1" x14ac:dyDescent="0.15">
      <c r="C13" s="46" t="s">
        <v>10</v>
      </c>
      <c r="D13" s="46"/>
      <c r="E13" s="46"/>
      <c r="F13" s="46"/>
      <c r="G13" s="29">
        <f t="shared" si="1"/>
        <v>773</v>
      </c>
      <c r="H13" s="30">
        <v>390</v>
      </c>
      <c r="I13" s="34">
        <v>383</v>
      </c>
      <c r="J13" s="29">
        <f t="shared" si="2"/>
        <v>806</v>
      </c>
      <c r="K13" s="24">
        <v>414</v>
      </c>
      <c r="L13" s="25">
        <v>392</v>
      </c>
      <c r="M13" s="40">
        <f t="shared" si="3"/>
        <v>-33</v>
      </c>
      <c r="N13" s="41">
        <f t="shared" si="3"/>
        <v>-24</v>
      </c>
      <c r="O13" s="42">
        <f t="shared" si="3"/>
        <v>-9</v>
      </c>
    </row>
    <row r="14" spans="1:23" ht="15.75" customHeight="1" x14ac:dyDescent="0.15">
      <c r="C14" s="46" t="s">
        <v>11</v>
      </c>
      <c r="D14" s="46"/>
      <c r="E14" s="46"/>
      <c r="F14" s="46"/>
      <c r="G14" s="29">
        <f t="shared" si="1"/>
        <v>790</v>
      </c>
      <c r="H14" s="30">
        <v>401</v>
      </c>
      <c r="I14" s="34">
        <v>389</v>
      </c>
      <c r="J14" s="29">
        <f t="shared" si="2"/>
        <v>766</v>
      </c>
      <c r="K14" s="24">
        <v>395</v>
      </c>
      <c r="L14" s="25">
        <v>371</v>
      </c>
      <c r="M14" s="40">
        <f t="shared" si="3"/>
        <v>24</v>
      </c>
      <c r="N14" s="41">
        <f t="shared" si="3"/>
        <v>6</v>
      </c>
      <c r="O14" s="42">
        <f t="shared" si="3"/>
        <v>18</v>
      </c>
    </row>
    <row r="15" spans="1:23" ht="15.75" customHeight="1" x14ac:dyDescent="0.15">
      <c r="C15" s="46" t="s">
        <v>12</v>
      </c>
      <c r="D15" s="46"/>
      <c r="E15" s="46"/>
      <c r="F15" s="46"/>
      <c r="G15" s="29">
        <f t="shared" si="1"/>
        <v>914</v>
      </c>
      <c r="H15" s="30">
        <v>466</v>
      </c>
      <c r="I15" s="34">
        <v>448</v>
      </c>
      <c r="J15" s="29">
        <f t="shared" si="2"/>
        <v>912</v>
      </c>
      <c r="K15" s="24">
        <v>463</v>
      </c>
      <c r="L15" s="25">
        <v>449</v>
      </c>
      <c r="M15" s="40">
        <f t="shared" si="3"/>
        <v>2</v>
      </c>
      <c r="N15" s="41">
        <f t="shared" si="3"/>
        <v>3</v>
      </c>
      <c r="O15" s="42">
        <f t="shared" si="3"/>
        <v>-1</v>
      </c>
    </row>
    <row r="16" spans="1:23" ht="15.75" customHeight="1" x14ac:dyDescent="0.15">
      <c r="C16" s="46" t="s">
        <v>13</v>
      </c>
      <c r="D16" s="46"/>
      <c r="E16" s="46"/>
      <c r="F16" s="46"/>
      <c r="G16" s="29">
        <f t="shared" si="1"/>
        <v>1130</v>
      </c>
      <c r="H16" s="30">
        <v>560</v>
      </c>
      <c r="I16" s="34">
        <v>570</v>
      </c>
      <c r="J16" s="29">
        <f t="shared" si="2"/>
        <v>1199</v>
      </c>
      <c r="K16" s="24">
        <v>590</v>
      </c>
      <c r="L16" s="25">
        <v>609</v>
      </c>
      <c r="M16" s="40">
        <f t="shared" si="3"/>
        <v>-69</v>
      </c>
      <c r="N16" s="41">
        <f t="shared" si="3"/>
        <v>-30</v>
      </c>
      <c r="O16" s="42">
        <f t="shared" si="3"/>
        <v>-39</v>
      </c>
    </row>
    <row r="17" spans="1:15" ht="15.75" customHeight="1" x14ac:dyDescent="0.15">
      <c r="C17" s="46" t="s">
        <v>14</v>
      </c>
      <c r="D17" s="46"/>
      <c r="E17" s="46"/>
      <c r="F17" s="46"/>
      <c r="G17" s="29">
        <f t="shared" si="1"/>
        <v>1363</v>
      </c>
      <c r="H17" s="30">
        <v>704</v>
      </c>
      <c r="I17" s="34">
        <v>659</v>
      </c>
      <c r="J17" s="29">
        <f t="shared" si="2"/>
        <v>1313</v>
      </c>
      <c r="K17" s="24">
        <v>648</v>
      </c>
      <c r="L17" s="25">
        <v>665</v>
      </c>
      <c r="M17" s="40">
        <f t="shared" si="3"/>
        <v>50</v>
      </c>
      <c r="N17" s="41">
        <f t="shared" si="3"/>
        <v>56</v>
      </c>
      <c r="O17" s="42">
        <f t="shared" si="3"/>
        <v>-6</v>
      </c>
    </row>
    <row r="18" spans="1:15" ht="15.75" customHeight="1" x14ac:dyDescent="0.15">
      <c r="C18" s="46" t="s">
        <v>15</v>
      </c>
      <c r="D18" s="46"/>
      <c r="E18" s="46"/>
      <c r="F18" s="46"/>
      <c r="G18" s="29">
        <f t="shared" si="1"/>
        <v>1562</v>
      </c>
      <c r="H18" s="30">
        <v>777</v>
      </c>
      <c r="I18" s="34">
        <v>785</v>
      </c>
      <c r="J18" s="29">
        <f t="shared" si="2"/>
        <v>1594</v>
      </c>
      <c r="K18" s="24">
        <v>822</v>
      </c>
      <c r="L18" s="25">
        <v>772</v>
      </c>
      <c r="M18" s="40">
        <f t="shared" si="3"/>
        <v>-32</v>
      </c>
      <c r="N18" s="41">
        <f t="shared" si="3"/>
        <v>-45</v>
      </c>
      <c r="O18" s="42">
        <f t="shared" si="3"/>
        <v>13</v>
      </c>
    </row>
    <row r="19" spans="1:15" ht="15.75" customHeight="1" x14ac:dyDescent="0.15">
      <c r="C19" s="46" t="s">
        <v>5</v>
      </c>
      <c r="D19" s="46"/>
      <c r="E19" s="46"/>
      <c r="F19" s="57"/>
      <c r="G19" s="29">
        <f t="shared" si="1"/>
        <v>1465</v>
      </c>
      <c r="H19" s="30">
        <v>761</v>
      </c>
      <c r="I19" s="34">
        <v>704</v>
      </c>
      <c r="J19" s="29">
        <f t="shared" si="2"/>
        <v>1338</v>
      </c>
      <c r="K19" s="24">
        <v>695</v>
      </c>
      <c r="L19" s="25">
        <v>643</v>
      </c>
      <c r="M19" s="40">
        <f t="shared" si="3"/>
        <v>127</v>
      </c>
      <c r="N19" s="41">
        <f t="shared" si="3"/>
        <v>66</v>
      </c>
      <c r="O19" s="42">
        <f t="shared" si="3"/>
        <v>61</v>
      </c>
    </row>
    <row r="20" spans="1:15" ht="15.75" customHeight="1" x14ac:dyDescent="0.15">
      <c r="C20" s="46" t="s">
        <v>16</v>
      </c>
      <c r="D20" s="46"/>
      <c r="E20" s="46"/>
      <c r="F20" s="57"/>
      <c r="G20" s="29">
        <f t="shared" ref="G20:G30" si="4">SUM(H20:I20)</f>
        <v>1098</v>
      </c>
      <c r="H20" s="30">
        <v>546</v>
      </c>
      <c r="I20" s="34">
        <v>552</v>
      </c>
      <c r="J20" s="29">
        <f t="shared" ref="J20:J30" si="5">SUM(K20:L20)</f>
        <v>1100</v>
      </c>
      <c r="K20" s="24">
        <v>544</v>
      </c>
      <c r="L20" s="25">
        <v>556</v>
      </c>
      <c r="M20" s="40">
        <f t="shared" ref="M20:O30" si="6">G20-J20</f>
        <v>-2</v>
      </c>
      <c r="N20" s="41">
        <f t="shared" si="6"/>
        <v>2</v>
      </c>
      <c r="O20" s="42">
        <f t="shared" si="6"/>
        <v>-4</v>
      </c>
    </row>
    <row r="21" spans="1:15" ht="15.75" customHeight="1" x14ac:dyDescent="0.15">
      <c r="C21" s="46" t="s">
        <v>17</v>
      </c>
      <c r="D21" s="46"/>
      <c r="E21" s="46"/>
      <c r="F21" s="57"/>
      <c r="G21" s="29">
        <f t="shared" si="4"/>
        <v>886</v>
      </c>
      <c r="H21" s="30">
        <v>447</v>
      </c>
      <c r="I21" s="34">
        <v>439</v>
      </c>
      <c r="J21" s="29">
        <f t="shared" si="5"/>
        <v>874</v>
      </c>
      <c r="K21" s="24">
        <v>438</v>
      </c>
      <c r="L21" s="25">
        <v>436</v>
      </c>
      <c r="M21" s="40">
        <f t="shared" si="6"/>
        <v>12</v>
      </c>
      <c r="N21" s="41">
        <f t="shared" si="6"/>
        <v>9</v>
      </c>
      <c r="O21" s="42">
        <f t="shared" si="6"/>
        <v>3</v>
      </c>
    </row>
    <row r="22" spans="1:15" ht="15.75" customHeight="1" x14ac:dyDescent="0.15">
      <c r="C22" s="46" t="s">
        <v>18</v>
      </c>
      <c r="D22" s="46"/>
      <c r="E22" s="46"/>
      <c r="F22" s="57"/>
      <c r="G22" s="29">
        <f t="shared" si="4"/>
        <v>971</v>
      </c>
      <c r="H22" s="30">
        <v>462</v>
      </c>
      <c r="I22" s="34">
        <v>509</v>
      </c>
      <c r="J22" s="29">
        <f t="shared" si="5"/>
        <v>1000</v>
      </c>
      <c r="K22" s="24">
        <v>468</v>
      </c>
      <c r="L22" s="25">
        <v>532</v>
      </c>
      <c r="M22" s="40">
        <f t="shared" si="6"/>
        <v>-29</v>
      </c>
      <c r="N22" s="41">
        <f t="shared" si="6"/>
        <v>-6</v>
      </c>
      <c r="O22" s="42">
        <f t="shared" si="6"/>
        <v>-23</v>
      </c>
    </row>
    <row r="23" spans="1:15" ht="15.75" customHeight="1" x14ac:dyDescent="0.15">
      <c r="C23" s="46" t="s">
        <v>19</v>
      </c>
      <c r="D23" s="46"/>
      <c r="E23" s="46"/>
      <c r="F23" s="57"/>
      <c r="G23" s="29">
        <f t="shared" si="4"/>
        <v>1182</v>
      </c>
      <c r="H23" s="30">
        <v>543</v>
      </c>
      <c r="I23" s="34">
        <v>639</v>
      </c>
      <c r="J23" s="29">
        <f t="shared" si="5"/>
        <v>1172</v>
      </c>
      <c r="K23" s="24">
        <v>542</v>
      </c>
      <c r="L23" s="25">
        <v>630</v>
      </c>
      <c r="M23" s="40">
        <f t="shared" si="6"/>
        <v>10</v>
      </c>
      <c r="N23" s="41">
        <f t="shared" si="6"/>
        <v>1</v>
      </c>
      <c r="O23" s="42">
        <f t="shared" si="6"/>
        <v>9</v>
      </c>
    </row>
    <row r="24" spans="1:15" ht="15.75" customHeight="1" x14ac:dyDescent="0.15">
      <c r="C24" s="46" t="s">
        <v>20</v>
      </c>
      <c r="D24" s="46"/>
      <c r="E24" s="46"/>
      <c r="F24" s="57"/>
      <c r="G24" s="29">
        <f t="shared" si="4"/>
        <v>958</v>
      </c>
      <c r="H24" s="30">
        <v>416</v>
      </c>
      <c r="I24" s="34">
        <v>542</v>
      </c>
      <c r="J24" s="29">
        <f t="shared" si="5"/>
        <v>1018</v>
      </c>
      <c r="K24" s="24">
        <v>450</v>
      </c>
      <c r="L24" s="25">
        <v>568</v>
      </c>
      <c r="M24" s="40">
        <f t="shared" si="6"/>
        <v>-60</v>
      </c>
      <c r="N24" s="41">
        <f t="shared" si="6"/>
        <v>-34</v>
      </c>
      <c r="O24" s="42">
        <f t="shared" si="6"/>
        <v>-26</v>
      </c>
    </row>
    <row r="25" spans="1:15" ht="15.75" customHeight="1" x14ac:dyDescent="0.15">
      <c r="C25" s="46" t="s">
        <v>21</v>
      </c>
      <c r="D25" s="46"/>
      <c r="E25" s="46"/>
      <c r="F25" s="57"/>
      <c r="G25" s="29">
        <f t="shared" si="4"/>
        <v>838</v>
      </c>
      <c r="H25" s="30">
        <v>388</v>
      </c>
      <c r="I25" s="34">
        <v>450</v>
      </c>
      <c r="J25" s="29">
        <f t="shared" si="5"/>
        <v>768</v>
      </c>
      <c r="K25" s="24">
        <v>366</v>
      </c>
      <c r="L25" s="25">
        <v>402</v>
      </c>
      <c r="M25" s="40">
        <f t="shared" si="6"/>
        <v>70</v>
      </c>
      <c r="N25" s="41">
        <f t="shared" si="6"/>
        <v>22</v>
      </c>
      <c r="O25" s="42">
        <f t="shared" si="6"/>
        <v>48</v>
      </c>
    </row>
    <row r="26" spans="1:15" ht="15.75" customHeight="1" x14ac:dyDescent="0.15">
      <c r="C26" s="46" t="s">
        <v>22</v>
      </c>
      <c r="D26" s="46"/>
      <c r="E26" s="46"/>
      <c r="F26" s="57"/>
      <c r="G26" s="29">
        <f t="shared" si="4"/>
        <v>537</v>
      </c>
      <c r="H26" s="30">
        <v>214</v>
      </c>
      <c r="I26" s="34">
        <v>323</v>
      </c>
      <c r="J26" s="29">
        <f t="shared" si="5"/>
        <v>509</v>
      </c>
      <c r="K26" s="24">
        <v>191</v>
      </c>
      <c r="L26" s="25">
        <v>318</v>
      </c>
      <c r="M26" s="40">
        <f t="shared" si="6"/>
        <v>28</v>
      </c>
      <c r="N26" s="41">
        <f t="shared" si="6"/>
        <v>23</v>
      </c>
      <c r="O26" s="42">
        <f t="shared" si="6"/>
        <v>5</v>
      </c>
    </row>
    <row r="27" spans="1:15" ht="15.75" customHeight="1" x14ac:dyDescent="0.15">
      <c r="C27" s="46" t="s">
        <v>23</v>
      </c>
      <c r="D27" s="46"/>
      <c r="E27" s="46"/>
      <c r="F27" s="57"/>
      <c r="G27" s="29">
        <f t="shared" si="4"/>
        <v>275</v>
      </c>
      <c r="H27" s="30">
        <v>75</v>
      </c>
      <c r="I27" s="34">
        <v>200</v>
      </c>
      <c r="J27" s="29">
        <f t="shared" si="5"/>
        <v>242</v>
      </c>
      <c r="K27" s="24">
        <v>60</v>
      </c>
      <c r="L27" s="25">
        <v>182</v>
      </c>
      <c r="M27" s="40">
        <f t="shared" si="6"/>
        <v>33</v>
      </c>
      <c r="N27" s="41">
        <f t="shared" si="6"/>
        <v>15</v>
      </c>
      <c r="O27" s="42">
        <f t="shared" si="6"/>
        <v>18</v>
      </c>
    </row>
    <row r="28" spans="1:15" ht="15.75" customHeight="1" x14ac:dyDescent="0.15">
      <c r="C28" s="46" t="s">
        <v>24</v>
      </c>
      <c r="D28" s="46"/>
      <c r="E28" s="46"/>
      <c r="F28" s="57"/>
      <c r="G28" s="29">
        <f t="shared" si="4"/>
        <v>71</v>
      </c>
      <c r="H28" s="30">
        <v>7</v>
      </c>
      <c r="I28" s="34">
        <v>64</v>
      </c>
      <c r="J28" s="29">
        <f t="shared" si="5"/>
        <v>61</v>
      </c>
      <c r="K28" s="24">
        <v>7</v>
      </c>
      <c r="L28" s="25">
        <v>54</v>
      </c>
      <c r="M28" s="40">
        <f t="shared" si="6"/>
        <v>10</v>
      </c>
      <c r="N28" s="41">
        <f t="shared" si="6"/>
        <v>0</v>
      </c>
      <c r="O28" s="42">
        <f t="shared" si="6"/>
        <v>10</v>
      </c>
    </row>
    <row r="29" spans="1:15" ht="15.75" customHeight="1" x14ac:dyDescent="0.15">
      <c r="A29" s="8"/>
      <c r="B29" s="8"/>
      <c r="C29" s="46" t="s">
        <v>25</v>
      </c>
      <c r="D29" s="46"/>
      <c r="E29" s="46"/>
      <c r="F29" s="57"/>
      <c r="G29" s="29">
        <f t="shared" si="4"/>
        <v>19</v>
      </c>
      <c r="H29" s="30">
        <v>2</v>
      </c>
      <c r="I29" s="34">
        <v>17</v>
      </c>
      <c r="J29" s="29">
        <f t="shared" si="5"/>
        <v>16</v>
      </c>
      <c r="K29" s="24">
        <v>3</v>
      </c>
      <c r="L29" s="25">
        <v>13</v>
      </c>
      <c r="M29" s="40">
        <f t="shared" si="6"/>
        <v>3</v>
      </c>
      <c r="N29" s="41">
        <f t="shared" si="6"/>
        <v>-1</v>
      </c>
      <c r="O29" s="42">
        <f t="shared" si="6"/>
        <v>4</v>
      </c>
    </row>
    <row r="30" spans="1:15" ht="15.75" customHeight="1" thickBot="1" x14ac:dyDescent="0.2">
      <c r="A30" s="8"/>
      <c r="B30" s="8"/>
      <c r="C30" s="101" t="s">
        <v>26</v>
      </c>
      <c r="D30" s="101"/>
      <c r="E30" s="101"/>
      <c r="F30" s="102"/>
      <c r="G30" s="31">
        <f t="shared" si="4"/>
        <v>48</v>
      </c>
      <c r="H30" s="32">
        <v>21</v>
      </c>
      <c r="I30" s="33">
        <v>27</v>
      </c>
      <c r="J30" s="31">
        <f t="shared" si="5"/>
        <v>48</v>
      </c>
      <c r="K30" s="21">
        <v>21</v>
      </c>
      <c r="L30" s="22">
        <v>27</v>
      </c>
      <c r="M30" s="43">
        <f t="shared" si="6"/>
        <v>0</v>
      </c>
      <c r="N30" s="44">
        <f t="shared" si="6"/>
        <v>0</v>
      </c>
      <c r="O30" s="45">
        <f t="shared" si="6"/>
        <v>0</v>
      </c>
    </row>
    <row r="31" spans="1:15" ht="15.75" customHeight="1" thickTop="1" x14ac:dyDescent="0.15">
      <c r="M31" s="14"/>
      <c r="N31" s="14"/>
      <c r="O31" s="26" t="s">
        <v>39</v>
      </c>
    </row>
    <row r="32" spans="1:15" ht="15.75" customHeight="1" x14ac:dyDescent="0.15">
      <c r="M32" s="14"/>
      <c r="N32" s="14"/>
      <c r="O32" s="26"/>
    </row>
    <row r="33" spans="3:15" ht="15.75" customHeight="1" x14ac:dyDescent="0.15">
      <c r="C33" s="5" t="s">
        <v>35</v>
      </c>
      <c r="M33" s="14"/>
      <c r="N33" s="14"/>
      <c r="O33" s="26"/>
    </row>
    <row r="34" spans="3:15" ht="20.25" customHeight="1" thickBot="1" x14ac:dyDescent="0.2">
      <c r="M34" s="28" t="s">
        <v>28</v>
      </c>
      <c r="N34" s="14"/>
      <c r="O34" s="26"/>
    </row>
    <row r="35" spans="3:15" ht="15.75" customHeight="1" thickTop="1" x14ac:dyDescent="0.15">
      <c r="C35" s="82"/>
      <c r="D35" s="83"/>
      <c r="E35" s="83"/>
      <c r="F35" s="83"/>
      <c r="G35" s="84"/>
      <c r="H35" s="85" t="str">
        <f>G4</f>
        <v>令和４年</v>
      </c>
      <c r="I35" s="86"/>
      <c r="J35" s="86" t="str">
        <f>J4</f>
        <v>令和３年</v>
      </c>
      <c r="K35" s="86"/>
      <c r="L35" s="86" t="s">
        <v>27</v>
      </c>
      <c r="M35" s="87"/>
      <c r="N35" s="14"/>
      <c r="O35" s="26"/>
    </row>
    <row r="36" spans="3:15" ht="15.75" customHeight="1" x14ac:dyDescent="0.15">
      <c r="C36" s="99"/>
      <c r="D36" s="99"/>
      <c r="E36" s="99"/>
      <c r="F36" s="99"/>
      <c r="G36" s="100"/>
      <c r="H36" s="95" t="s">
        <v>38</v>
      </c>
      <c r="I36" s="96"/>
      <c r="J36" s="97" t="s">
        <v>38</v>
      </c>
      <c r="K36" s="96"/>
      <c r="L36" s="97" t="s">
        <v>38</v>
      </c>
      <c r="M36" s="98"/>
      <c r="N36" s="14"/>
      <c r="O36" s="36"/>
    </row>
    <row r="37" spans="3:15" ht="15.75" customHeight="1" x14ac:dyDescent="0.15">
      <c r="C37" s="50" t="s">
        <v>30</v>
      </c>
      <c r="D37" s="51"/>
      <c r="E37" s="51"/>
      <c r="F37" s="51"/>
      <c r="G37" s="52"/>
      <c r="H37" s="53">
        <f>G9+G10+G11</f>
        <v>2710</v>
      </c>
      <c r="I37" s="54"/>
      <c r="J37" s="54">
        <f>J9+J10+J11</f>
        <v>2705</v>
      </c>
      <c r="K37" s="54"/>
      <c r="L37" s="55">
        <f>M9+M10+M11</f>
        <v>5</v>
      </c>
      <c r="M37" s="56"/>
      <c r="N37" s="14"/>
      <c r="O37" s="14"/>
    </row>
    <row r="38" spans="3:15" ht="15.75" customHeight="1" x14ac:dyDescent="0.15">
      <c r="C38" s="69" t="s">
        <v>31</v>
      </c>
      <c r="D38" s="70"/>
      <c r="E38" s="70"/>
      <c r="F38" s="70"/>
      <c r="G38" s="71"/>
      <c r="H38" s="72">
        <f>G12+G13+G14+G15+G16+G17+G18+G19+G21+G20</f>
        <v>10952</v>
      </c>
      <c r="I38" s="73"/>
      <c r="J38" s="73">
        <f>J12+J13+J14+J15+J16+J17+J18+J19+J21+J20</f>
        <v>10859</v>
      </c>
      <c r="K38" s="73"/>
      <c r="L38" s="65">
        <f>M12+M13+M14+M15+M16+M17+M18+M19+M21+M20</f>
        <v>93</v>
      </c>
      <c r="M38" s="66"/>
      <c r="N38" s="14"/>
      <c r="O38" s="14"/>
    </row>
    <row r="39" spans="3:15" ht="15.75" customHeight="1" thickBot="1" x14ac:dyDescent="0.2">
      <c r="C39" s="74" t="s">
        <v>32</v>
      </c>
      <c r="D39" s="75"/>
      <c r="E39" s="75"/>
      <c r="F39" s="75"/>
      <c r="G39" s="76"/>
      <c r="H39" s="77">
        <f>G22+G23+G24+G25+G26+G27+G28+G29</f>
        <v>4851</v>
      </c>
      <c r="I39" s="78"/>
      <c r="J39" s="78">
        <f>J22+J23+J24+J25+J26+J27+J28+J29</f>
        <v>4786</v>
      </c>
      <c r="K39" s="78"/>
      <c r="L39" s="67">
        <f>M22+M23+M24+M25+M26+M27+M28+M29</f>
        <v>65</v>
      </c>
      <c r="M39" s="68"/>
      <c r="N39" s="14"/>
      <c r="O39" s="14"/>
    </row>
    <row r="40" spans="3:15" ht="15.75" customHeight="1" thickTop="1" x14ac:dyDescent="0.15">
      <c r="C40" s="88" t="s">
        <v>33</v>
      </c>
      <c r="D40" s="89"/>
      <c r="E40" s="89"/>
      <c r="F40" s="89"/>
      <c r="G40" s="90"/>
      <c r="H40" s="91">
        <f>H37/(G$7-G$30)</f>
        <v>0.14638362231945121</v>
      </c>
      <c r="I40" s="79"/>
      <c r="J40" s="79">
        <f>J37/(J$7-J$30)</f>
        <v>0.14741144414168939</v>
      </c>
      <c r="K40" s="79"/>
      <c r="L40" s="80">
        <f>H40-J40</f>
        <v>-1.0278218222381785E-3</v>
      </c>
      <c r="M40" s="81"/>
      <c r="N40" s="20"/>
      <c r="O40" s="20"/>
    </row>
    <row r="41" spans="3:15" ht="15.75" customHeight="1" thickBot="1" x14ac:dyDescent="0.2">
      <c r="C41" s="58" t="s">
        <v>34</v>
      </c>
      <c r="D41" s="59"/>
      <c r="E41" s="59"/>
      <c r="F41" s="59"/>
      <c r="G41" s="60"/>
      <c r="H41" s="61">
        <f>H39/(G$7-G$30)</f>
        <v>0.26203208556149732</v>
      </c>
      <c r="I41" s="62"/>
      <c r="J41" s="62">
        <f>J39/(J$7-J$30)</f>
        <v>0.26081743869209811</v>
      </c>
      <c r="K41" s="62"/>
      <c r="L41" s="63">
        <f>H41-J41</f>
        <v>1.2146468693992052E-3</v>
      </c>
      <c r="M41" s="64"/>
      <c r="N41" s="20"/>
      <c r="O41" s="20"/>
    </row>
    <row r="42" spans="3:15" ht="15.75" customHeight="1" thickTop="1" x14ac:dyDescent="0.15">
      <c r="C42" s="10" t="s">
        <v>40</v>
      </c>
    </row>
  </sheetData>
  <mergeCells count="58">
    <mergeCell ref="H36:I36"/>
    <mergeCell ref="J36:K36"/>
    <mergeCell ref="L36:M36"/>
    <mergeCell ref="C36:G36"/>
    <mergeCell ref="C29:F29"/>
    <mergeCell ref="C30:F30"/>
    <mergeCell ref="C4:F5"/>
    <mergeCell ref="C18:F18"/>
    <mergeCell ref="C28:F28"/>
    <mergeCell ref="C27:F27"/>
    <mergeCell ref="C26:F26"/>
    <mergeCell ref="C25:F25"/>
    <mergeCell ref="C23:F23"/>
    <mergeCell ref="C17:F17"/>
    <mergeCell ref="B1:C1"/>
    <mergeCell ref="D1:L1"/>
    <mergeCell ref="C6:F6"/>
    <mergeCell ref="C10:F10"/>
    <mergeCell ref="M4:O4"/>
    <mergeCell ref="C35:G35"/>
    <mergeCell ref="H35:I35"/>
    <mergeCell ref="J35:K35"/>
    <mergeCell ref="L35:M35"/>
    <mergeCell ref="C40:G40"/>
    <mergeCell ref="H40:I40"/>
    <mergeCell ref="C19:F19"/>
    <mergeCell ref="C16:F16"/>
    <mergeCell ref="C22:F22"/>
    <mergeCell ref="C21:F21"/>
    <mergeCell ref="C41:G41"/>
    <mergeCell ref="H41:I41"/>
    <mergeCell ref="J41:K41"/>
    <mergeCell ref="L41:M41"/>
    <mergeCell ref="L38:M38"/>
    <mergeCell ref="L39:M39"/>
    <mergeCell ref="C38:G38"/>
    <mergeCell ref="H38:I38"/>
    <mergeCell ref="J38:K38"/>
    <mergeCell ref="C39:G39"/>
    <mergeCell ref="H39:I39"/>
    <mergeCell ref="J39:K39"/>
    <mergeCell ref="J40:K40"/>
    <mergeCell ref="L40:M40"/>
    <mergeCell ref="C13:F13"/>
    <mergeCell ref="C37:G37"/>
    <mergeCell ref="H37:I37"/>
    <mergeCell ref="J37:K37"/>
    <mergeCell ref="L37:M37"/>
    <mergeCell ref="C15:F15"/>
    <mergeCell ref="C14:F14"/>
    <mergeCell ref="C20:F20"/>
    <mergeCell ref="C24:F24"/>
    <mergeCell ref="C12:F12"/>
    <mergeCell ref="C7:F7"/>
    <mergeCell ref="J4:L4"/>
    <mergeCell ref="C11:F11"/>
    <mergeCell ref="G4:I4"/>
    <mergeCell ref="C9:F9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rstPageNumber="17" orientation="portrait" useFirstPageNumber="1" r:id="rId1"/>
  <headerFooter>
    <oddFooter>&amp;C&amp;"HGPｺﾞｼｯｸM,ﾒﾃﾞｨｳﾑ"&amp;10&amp;P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</vt:lpstr>
      <vt:lpstr>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2022-07-25T06:32:17Z</cp:lastPrinted>
  <dcterms:created xsi:type="dcterms:W3CDTF">2018-01-30T04:18:58Z</dcterms:created>
  <dcterms:modified xsi:type="dcterms:W3CDTF">2022-07-27T02:24:31Z</dcterms:modified>
</cp:coreProperties>
</file>