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統計編excel版\"/>
    </mc:Choice>
  </mc:AlternateContent>
  <xr:revisionPtr revIDLastSave="0" documentId="8_{6EA81A63-AC27-49A9-9A32-79FE0A7EEC63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N" sheetId="4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46" l="1"/>
  <c r="Q8" i="46"/>
  <c r="Q7" i="46"/>
  <c r="O9" i="46"/>
  <c r="O8" i="46"/>
  <c r="O7" i="46"/>
  <c r="P11" i="46"/>
  <c r="Q31" i="46" s="1"/>
  <c r="P9" i="46"/>
  <c r="P8" i="46"/>
  <c r="P7" i="46"/>
  <c r="N11" i="46"/>
  <c r="O31" i="46" s="1"/>
  <c r="N9" i="46"/>
  <c r="N8" i="46"/>
  <c r="N7" i="46"/>
  <c r="M9" i="46"/>
  <c r="M8" i="46"/>
  <c r="M7" i="46"/>
  <c r="M11" i="46"/>
  <c r="M31" i="46"/>
  <c r="M30" i="46"/>
  <c r="M29" i="46"/>
  <c r="M28" i="46"/>
  <c r="M27" i="46"/>
  <c r="M26" i="46"/>
  <c r="M25" i="46"/>
  <c r="M24" i="46"/>
  <c r="M23" i="46"/>
  <c r="M22" i="46"/>
  <c r="M21" i="46"/>
  <c r="M20" i="46"/>
  <c r="M19" i="46"/>
  <c r="M18" i="46"/>
  <c r="M17" i="46"/>
  <c r="M16" i="46"/>
  <c r="M15" i="46"/>
  <c r="M14" i="46"/>
  <c r="M13" i="46"/>
  <c r="M12" i="46"/>
  <c r="L9" i="46"/>
  <c r="L8" i="46"/>
  <c r="L7" i="46"/>
  <c r="L11" i="46"/>
  <c r="Q12" i="46" l="1"/>
  <c r="Q16" i="46"/>
  <c r="Q20" i="46"/>
  <c r="Q24" i="46"/>
  <c r="Q28" i="46"/>
  <c r="Q13" i="46"/>
  <c r="Q17" i="46"/>
  <c r="Q21" i="46"/>
  <c r="Q25" i="46"/>
  <c r="Q29" i="46"/>
  <c r="Q14" i="46"/>
  <c r="Q18" i="46"/>
  <c r="Q22" i="46"/>
  <c r="Q26" i="46"/>
  <c r="Q30" i="46"/>
  <c r="Q11" i="46"/>
  <c r="Q15" i="46"/>
  <c r="Q19" i="46"/>
  <c r="Q23" i="46"/>
  <c r="Q27" i="46"/>
  <c r="O12" i="46"/>
  <c r="O16" i="46"/>
  <c r="O20" i="46"/>
  <c r="O24" i="46"/>
  <c r="O28" i="46"/>
  <c r="O13" i="46"/>
  <c r="O17" i="46"/>
  <c r="O21" i="46"/>
  <c r="O25" i="46"/>
  <c r="O29" i="46"/>
  <c r="O14" i="46"/>
  <c r="O18" i="46"/>
  <c r="O22" i="46"/>
  <c r="O26" i="46"/>
  <c r="O30" i="46"/>
  <c r="O11" i="46"/>
  <c r="O15" i="46"/>
  <c r="O19" i="46"/>
  <c r="O23" i="46"/>
  <c r="O27" i="46"/>
</calcChain>
</file>

<file path=xl/sharedStrings.xml><?xml version="1.0" encoding="utf-8"?>
<sst xmlns="http://schemas.openxmlformats.org/spreadsheetml/2006/main" count="45" uniqueCount="37">
  <si>
    <t>人</t>
    <rPh sb="0" eb="1">
      <t>ニン</t>
    </rPh>
    <phoneticPr fontId="2"/>
  </si>
  <si>
    <t>割合</t>
    <rPh sb="0" eb="2">
      <t>ワリアイ</t>
    </rPh>
    <phoneticPr fontId="2"/>
  </si>
  <si>
    <t>全国</t>
    <rPh sb="0" eb="2">
      <t>ゼンコク</t>
    </rPh>
    <phoneticPr fontId="2"/>
  </si>
  <si>
    <t>神奈川県</t>
    <rPh sb="0" eb="4">
      <t>カナガワケン</t>
    </rPh>
    <phoneticPr fontId="2"/>
  </si>
  <si>
    <t>出典：国勢調査</t>
    <rPh sb="0" eb="2">
      <t>シュッテン</t>
    </rPh>
    <rPh sb="3" eb="5">
      <t>コクセイ</t>
    </rPh>
    <rPh sb="5" eb="7">
      <t>チョウサ</t>
    </rPh>
    <phoneticPr fontId="2"/>
  </si>
  <si>
    <t>産業・労働</t>
    <rPh sb="0" eb="2">
      <t>サンギョウ</t>
    </rPh>
    <rPh sb="3" eb="5">
      <t>ロウドウ</t>
    </rPh>
    <phoneticPr fontId="2"/>
  </si>
  <si>
    <t>産業区分</t>
    <rPh sb="0" eb="2">
      <t>サンギョウ</t>
    </rPh>
    <rPh sb="2" eb="4">
      <t>クブン</t>
    </rPh>
    <phoneticPr fontId="2"/>
  </si>
  <si>
    <t>開成町</t>
    <rPh sb="0" eb="3">
      <t>カ</t>
    </rPh>
    <phoneticPr fontId="2"/>
  </si>
  <si>
    <t>就業者数</t>
    <rPh sb="0" eb="3">
      <t>シュウギョウシャ</t>
    </rPh>
    <rPh sb="3" eb="4">
      <t>スウ</t>
    </rPh>
    <phoneticPr fontId="2"/>
  </si>
  <si>
    <t>％</t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</si>
  <si>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</si>
  <si>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</si>
  <si>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</si>
  <si>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全産業</t>
  </si>
  <si>
    <t>農林業</t>
    <phoneticPr fontId="2"/>
  </si>
  <si>
    <t>漁業</t>
    <rPh sb="0" eb="2">
      <t>ギョギョウ</t>
    </rPh>
    <phoneticPr fontId="2"/>
  </si>
  <si>
    <t>鉱業, 採石業,砂利採取業</t>
    <phoneticPr fontId="2"/>
  </si>
  <si>
    <t>建設業</t>
  </si>
  <si>
    <t>製造業</t>
  </si>
  <si>
    <t>電気・ガス・熱供給・水道業</t>
    <phoneticPr fontId="2"/>
  </si>
  <si>
    <t xml:space="preserve">情報通信業 </t>
  </si>
  <si>
    <t xml:space="preserve">運輸業,郵便業 </t>
    <phoneticPr fontId="2"/>
  </si>
  <si>
    <t>卸売業,小売業</t>
    <phoneticPr fontId="2"/>
  </si>
  <si>
    <t xml:space="preserve">金融業,保険業   </t>
    <phoneticPr fontId="2"/>
  </si>
  <si>
    <t xml:space="preserve">不動産業,物品賃貸業            </t>
    <phoneticPr fontId="2"/>
  </si>
  <si>
    <t xml:space="preserve">学術研究,専門・技術サービス業　　          </t>
  </si>
  <si>
    <t xml:space="preserve">宿泊業, 飲食サービス業      </t>
  </si>
  <si>
    <t>生活関連サービス 業,娯楽業</t>
  </si>
  <si>
    <t>教育,学習支援業</t>
    <phoneticPr fontId="2"/>
  </si>
  <si>
    <t>医療,福祉</t>
    <phoneticPr fontId="2"/>
  </si>
  <si>
    <t>複合サービス事業</t>
    <phoneticPr fontId="2"/>
  </si>
  <si>
    <t xml:space="preserve">サービス業(他に分類されないもの）    </t>
  </si>
  <si>
    <t xml:space="preserve">公務(他に分類され るものを除く) </t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</si>
  <si>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</si>
  <si>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3-1 産業別就業者数・割合</t>
    <rPh sb="4" eb="6">
      <t>サンギョウ</t>
    </rPh>
    <rPh sb="6" eb="7">
      <t>ベツ</t>
    </rPh>
    <rPh sb="7" eb="10">
      <t>シュウギョウシャ</t>
    </rPh>
    <rPh sb="10" eb="11">
      <t>スウ</t>
    </rPh>
    <rPh sb="12" eb="14">
      <t>ワリアイ</t>
    </rPh>
    <phoneticPr fontId="2"/>
  </si>
  <si>
    <t>（令和2年10月1日現在）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</si>
  <si>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注) 第1次産業から第3次産業の割合は、分類不能の産業を除いて算出。</t>
    <rPh sb="0" eb="1">
      <t>チュウ</t>
    </rPh>
    <rPh sb="3" eb="4">
      <t>ダイ</t>
    </rPh>
    <rPh sb="5" eb="6">
      <t>ジ</t>
    </rPh>
    <rPh sb="6" eb="8">
      <t>サンギョウ</t>
    </rPh>
    <rPh sb="10" eb="11">
      <t>ダイ</t>
    </rPh>
    <rPh sb="12" eb="13">
      <t>ジ</t>
    </rPh>
    <rPh sb="13" eb="15">
      <t>サンギョウ</t>
    </rPh>
    <rPh sb="16" eb="18">
      <t>ワリアイ</t>
    </rPh>
    <rPh sb="20" eb="22">
      <t>ブンルイ</t>
    </rPh>
    <rPh sb="22" eb="24">
      <t>フノウ</t>
    </rPh>
    <rPh sb="25" eb="27">
      <t>サンギョウ</t>
    </rPh>
    <rPh sb="28" eb="29">
      <t>ノゾ</t>
    </rPh>
    <rPh sb="31" eb="33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</si>
</sst>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85" formatCode="0.00_);[Red]\(0.00\)"/>
    <numFmt numFmtId="188" formatCode="#,##0.00_);[Red]\(#,##0.00\)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1" fillId="0" borderId="0"/>
    <xf numFmtId="0" fontId="13" fillId="0" borderId="0">
      <alignment vertical="center"/>
    </xf>
    <xf numFmtId="0" fontId="10" fillId="0" borderId="0"/>
    <xf numFmtId="38" fontId="14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38" fontId="4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0" fontId="12" fillId="0" borderId="0" xfId="0" applyFont="1" applyAlignment="1">
      <alignment horizontal="right" vertical="top"/>
    </xf>
    <xf numFmtId="38" fontId="3" fillId="0" borderId="0" xfId="1" applyFont="1" applyAlignment="1">
      <alignment vertical="center"/>
    </xf>
    <xf numFmtId="185" fontId="3" fillId="0" borderId="0" xfId="1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38" fontId="7" fillId="0" borderId="1" xfId="1" applyFont="1" applyBorder="1" applyAlignment="1">
      <alignment horizontal="left" vertical="center"/>
    </xf>
    <xf numFmtId="185" fontId="7" fillId="0" borderId="1" xfId="1" applyNumberFormat="1" applyFont="1" applyBorder="1" applyAlignment="1">
      <alignment horizontal="left" vertical="center"/>
    </xf>
    <xf numFmtId="185" fontId="5" fillId="0" borderId="0" xfId="0" applyNumberFormat="1" applyFont="1" applyAlignment="1">
      <alignment horizontal="right" vertical="center"/>
    </xf>
    <xf numFmtId="38" fontId="6" fillId="0" borderId="22" xfId="1" applyFont="1" applyBorder="1" applyAlignment="1">
      <alignment horizontal="center" vertical="center"/>
    </xf>
    <xf numFmtId="185" fontId="6" fillId="0" borderId="4" xfId="1" applyNumberFormat="1" applyFont="1" applyBorder="1" applyAlignment="1">
      <alignment horizontal="center" vertical="center"/>
    </xf>
    <xf numFmtId="185" fontId="6" fillId="0" borderId="23" xfId="1" applyNumberFormat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185" fontId="6" fillId="0" borderId="4" xfId="0" applyNumberFormat="1" applyFont="1" applyBorder="1" applyAlignment="1">
      <alignment horizontal="center" vertical="center"/>
    </xf>
    <xf numFmtId="38" fontId="12" fillId="0" borderId="12" xfId="1" applyFont="1" applyBorder="1" applyAlignment="1">
      <alignment horizontal="right" vertical="top"/>
    </xf>
    <xf numFmtId="185" fontId="12" fillId="0" borderId="11" xfId="1" applyNumberFormat="1" applyFont="1" applyBorder="1" applyAlignment="1">
      <alignment horizontal="right" vertical="top"/>
    </xf>
    <xf numFmtId="185" fontId="12" fillId="0" borderId="27" xfId="1" applyNumberFormat="1" applyFont="1" applyBorder="1" applyAlignment="1">
      <alignment horizontal="right" vertical="top"/>
    </xf>
    <xf numFmtId="38" fontId="12" fillId="0" borderId="10" xfId="1" applyFont="1" applyBorder="1" applyAlignment="1">
      <alignment horizontal="right" vertical="top"/>
    </xf>
    <xf numFmtId="38" fontId="9" fillId="0" borderId="13" xfId="1" applyFont="1" applyBorder="1">
      <alignment vertical="center"/>
    </xf>
    <xf numFmtId="38" fontId="9" fillId="0" borderId="26" xfId="1" applyFont="1" applyBorder="1">
      <alignment vertical="center"/>
    </xf>
    <xf numFmtId="0" fontId="5" fillId="0" borderId="18" xfId="0" applyFont="1" applyBorder="1" applyAlignment="1">
      <alignment horizontal="right" vertical="center"/>
    </xf>
    <xf numFmtId="38" fontId="15" fillId="0" borderId="13" xfId="1" applyFont="1" applyBorder="1" applyAlignment="1">
      <alignment horizontal="right" vertical="center"/>
    </xf>
    <xf numFmtId="38" fontId="9" fillId="0" borderId="14" xfId="1" applyFont="1" applyBorder="1">
      <alignment vertical="center"/>
    </xf>
    <xf numFmtId="38" fontId="9" fillId="0" borderId="8" xfId="1" applyFont="1" applyBorder="1">
      <alignment vertical="center"/>
    </xf>
    <xf numFmtId="185" fontId="4" fillId="0" borderId="0" xfId="1" applyNumberFormat="1" applyFont="1">
      <alignment vertical="center"/>
    </xf>
    <xf numFmtId="185" fontId="4" fillId="0" borderId="0" xfId="0" applyNumberFormat="1" applyFont="1">
      <alignment vertical="center"/>
    </xf>
    <xf numFmtId="38" fontId="4" fillId="0" borderId="0" xfId="1" applyFont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176" fontId="9" fillId="0" borderId="25" xfId="1" applyNumberFormat="1" applyFont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176" fontId="9" fillId="0" borderId="6" xfId="0" applyNumberFormat="1" applyFont="1" applyBorder="1">
      <alignment vertical="center"/>
    </xf>
    <xf numFmtId="176" fontId="15" fillId="0" borderId="6" xfId="1" applyNumberFormat="1" applyFont="1" applyBorder="1" applyAlignment="1">
      <alignment horizontal="right" vertical="center"/>
    </xf>
    <xf numFmtId="176" fontId="9" fillId="0" borderId="7" xfId="0" applyNumberFormat="1" applyFont="1" applyBorder="1">
      <alignment vertical="center"/>
    </xf>
    <xf numFmtId="176" fontId="9" fillId="0" borderId="25" xfId="0" applyNumberFormat="1" applyFont="1" applyBorder="1">
      <alignment vertical="center"/>
    </xf>
    <xf numFmtId="176" fontId="9" fillId="0" borderId="24" xfId="0" applyNumberFormat="1" applyFont="1" applyBorder="1">
      <alignment vertical="center"/>
    </xf>
    <xf numFmtId="176" fontId="9" fillId="0" borderId="6" xfId="0" applyNumberFormat="1" applyFont="1" applyBorder="1" applyAlignment="1">
      <alignment horizontal="right" vertical="center"/>
    </xf>
    <xf numFmtId="185" fontId="4" fillId="0" borderId="0" xfId="1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17" fillId="0" borderId="0" xfId="0" applyFont="1">
      <alignment vertical="center"/>
    </xf>
    <xf numFmtId="176" fontId="16" fillId="0" borderId="0" xfId="0" applyNumberFormat="1" applyFont="1" applyAlignment="1">
      <alignment horizontal="right" vertical="center"/>
    </xf>
    <xf numFmtId="38" fontId="9" fillId="0" borderId="12" xfId="1" applyFont="1" applyBorder="1">
      <alignment vertical="center"/>
    </xf>
    <xf numFmtId="176" fontId="9" fillId="0" borderId="11" xfId="0" applyNumberFormat="1" applyFont="1" applyBorder="1">
      <alignment vertical="center"/>
    </xf>
    <xf numFmtId="176" fontId="9" fillId="0" borderId="27" xfId="0" applyNumberFormat="1" applyFont="1" applyBorder="1">
      <alignment vertical="center"/>
    </xf>
    <xf numFmtId="38" fontId="9" fillId="0" borderId="10" xfId="1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6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</cellXfs>
  <cellStyles count="8">
    <cellStyle name="桁区切り" xfId="1" builtinId="6"/>
    <cellStyle name="桁区切り 2" xfId="3" xr:uid="{00000000-0005-0000-0000-000003000000}"/>
    <cellStyle name="桁区切り 3" xfId="7" xr:uid="{00000000-0005-0000-0000-000004000000}"/>
    <cellStyle name="標準" xfId="0" builtinId="0"/>
    <cellStyle name="標準 2" xfId="4" xr:uid="{00000000-0005-0000-0000-000006000000}"/>
    <cellStyle name="標準 2 2" xfId="6" xr:uid="{00000000-0005-0000-0000-000007000000}"/>
    <cellStyle name="標準 3" xfId="2" xr:uid="{00000000-0005-0000-0000-000008000000}"/>
    <cellStyle name="標準 4" xfId="5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AH50"/>
  <sheetViews>
    <sheetView tabSelected="1" zoomScaleNormal="100" workbookViewId="0">
      <selection activeCell="Q32" sqref="Q32"/>
    </sheetView>
  </sheetViews>
  <sheetFormatPr defaultColWidth="2.625" defaultRowHeight="12" x14ac:dyDescent="0.15"/>
  <cols>
    <col min="1" max="11" width="2.625" style="1"/>
    <col min="12" max="12" width="11.125" style="8" customWidth="1"/>
    <col min="13" max="13" width="8.875" style="35" customWidth="1"/>
    <col min="14" max="14" width="8.875" style="8" customWidth="1"/>
    <col min="15" max="15" width="8.875" style="35" customWidth="1"/>
    <col min="16" max="16" width="8.875" style="8" customWidth="1"/>
    <col min="17" max="17" width="8.875" style="36" customWidth="1"/>
    <col min="18" max="16384" width="2.625" style="1"/>
  </cols>
  <sheetData>
    <row r="1" spans="2:24" s="2" customFormat="1" ht="15.75" customHeight="1" x14ac:dyDescent="0.15">
      <c r="B1" s="66">
        <v>3</v>
      </c>
      <c r="C1" s="66"/>
      <c r="D1" s="3" t="s">
        <v>5</v>
      </c>
      <c r="E1" s="3"/>
      <c r="F1" s="3"/>
      <c r="G1" s="3"/>
      <c r="H1" s="3"/>
      <c r="I1" s="3"/>
      <c r="J1" s="3"/>
      <c r="K1" s="3"/>
      <c r="L1" s="14"/>
      <c r="M1" s="15"/>
      <c r="N1" s="14"/>
      <c r="O1" s="15"/>
      <c r="P1" s="14"/>
      <c r="Q1" s="16"/>
    </row>
    <row r="2" spans="2:24" s="6" customFormat="1" ht="15.75" customHeight="1" x14ac:dyDescent="0.15">
      <c r="B2" s="5"/>
      <c r="C2" s="57" t="s">
        <v>34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2:24" s="6" customFormat="1" ht="15.75" customHeight="1" thickBot="1" x14ac:dyDescent="0.2">
      <c r="B3" s="5"/>
      <c r="C3" s="7"/>
      <c r="D3" s="7"/>
      <c r="E3" s="7"/>
      <c r="F3" s="7"/>
      <c r="G3" s="7"/>
      <c r="H3" s="7"/>
      <c r="I3" s="7"/>
      <c r="J3" s="7"/>
      <c r="K3" s="7"/>
      <c r="L3" s="17"/>
      <c r="M3" s="18"/>
      <c r="N3" s="17"/>
      <c r="O3" s="18"/>
      <c r="P3" s="17"/>
      <c r="Q3" s="19" t="s">
        <v>35</v>
      </c>
    </row>
    <row r="4" spans="2:24" ht="15.75" customHeight="1" thickTop="1" x14ac:dyDescent="0.15">
      <c r="C4" s="58" t="s">
        <v>6</v>
      </c>
      <c r="D4" s="58"/>
      <c r="E4" s="58"/>
      <c r="F4" s="58"/>
      <c r="G4" s="58"/>
      <c r="H4" s="58"/>
      <c r="I4" s="58"/>
      <c r="J4" s="58"/>
      <c r="K4" s="59"/>
      <c r="L4" s="67" t="s">
        <v>2</v>
      </c>
      <c r="M4" s="68"/>
      <c r="N4" s="67" t="s">
        <v>3</v>
      </c>
      <c r="O4" s="69"/>
      <c r="P4" s="70" t="s">
        <v>7</v>
      </c>
      <c r="Q4" s="71"/>
    </row>
    <row r="5" spans="2:24" ht="15.75" customHeight="1" x14ac:dyDescent="0.15">
      <c r="C5" s="60"/>
      <c r="D5" s="60"/>
      <c r="E5" s="60"/>
      <c r="F5" s="60"/>
      <c r="G5" s="60"/>
      <c r="H5" s="60"/>
      <c r="I5" s="60"/>
      <c r="J5" s="60"/>
      <c r="K5" s="63"/>
      <c r="L5" s="20" t="s">
        <v>8</v>
      </c>
      <c r="M5" s="21" t="s">
        <v>1</v>
      </c>
      <c r="N5" s="20" t="s">
        <v>8</v>
      </c>
      <c r="O5" s="22" t="s">
        <v>1</v>
      </c>
      <c r="P5" s="23" t="s">
        <v>8</v>
      </c>
      <c r="Q5" s="24" t="s">
        <v>1</v>
      </c>
    </row>
    <row r="6" spans="2:24" s="13" customFormat="1" ht="15.75" customHeight="1" x14ac:dyDescent="0.15">
      <c r="C6" s="62"/>
      <c r="D6" s="62"/>
      <c r="E6" s="62"/>
      <c r="F6" s="62"/>
      <c r="G6" s="62"/>
      <c r="H6" s="62"/>
      <c r="I6" s="62"/>
      <c r="J6" s="62"/>
      <c r="K6" s="61"/>
      <c r="L6" s="25" t="s">
        <v>0</v>
      </c>
      <c r="M6" s="26" t="s">
        <v>9</v>
      </c>
      <c r="N6" s="25" t="s">
        <v>0</v>
      </c>
      <c r="O6" s="27" t="s">
        <v>9</v>
      </c>
      <c r="P6" s="28" t="s">
        <v>0</v>
      </c>
      <c r="Q6" s="26" t="s">
        <v>9</v>
      </c>
    </row>
    <row r="7" spans="2:24" s="9" customFormat="1" ht="15.75" customHeight="1" x14ac:dyDescent="0.15">
      <c r="C7" s="72" t="s">
        <v>10</v>
      </c>
      <c r="D7" s="72"/>
      <c r="E7" s="72"/>
      <c r="F7" s="72"/>
      <c r="G7" s="72"/>
      <c r="H7" s="72"/>
      <c r="I7" s="72"/>
      <c r="J7" s="72"/>
      <c r="K7" s="73"/>
      <c r="L7" s="29">
        <f>SUM(L12:L13)</f>
        <v>1962762</v>
      </c>
      <c r="M7" s="41">
        <f>+L7/(57643225-1741652)*100</f>
        <v>3.5111033458754375</v>
      </c>
      <c r="N7" s="29">
        <f>SUM(N12:N13)</f>
        <v>31897</v>
      </c>
      <c r="O7" s="44">
        <f>+N7/(4153054-134550)*100</f>
        <v>0.79375309816787543</v>
      </c>
      <c r="P7" s="30">
        <f>SUM(P12:P13)</f>
        <v>188</v>
      </c>
      <c r="Q7" s="41">
        <f>+P7/(9071-161)*100</f>
        <v>2.109988776655443</v>
      </c>
      <c r="T7"/>
      <c r="U7"/>
      <c r="V7"/>
    </row>
    <row r="8" spans="2:24" s="9" customFormat="1" ht="15.75" customHeight="1" x14ac:dyDescent="0.15">
      <c r="C8" s="72" t="s">
        <v>11</v>
      </c>
      <c r="D8" s="72"/>
      <c r="E8" s="72"/>
      <c r="F8" s="72"/>
      <c r="G8" s="72"/>
      <c r="H8" s="72"/>
      <c r="I8" s="72"/>
      <c r="J8" s="72"/>
      <c r="K8" s="73"/>
      <c r="L8" s="29">
        <f>SUM(L14:L16)</f>
        <v>13259479</v>
      </c>
      <c r="M8" s="41">
        <f t="shared" ref="M8:M9" si="0">+L8/(57643225-1741652)*100</f>
        <v>23.719330760155891</v>
      </c>
      <c r="N8" s="29">
        <f>SUM(N14:N16)</f>
        <v>811104</v>
      </c>
      <c r="O8" s="44">
        <f t="shared" ref="O8:O9" si="1">+N8/(4153054-134550)*100</f>
        <v>20.184227762371272</v>
      </c>
      <c r="P8" s="30">
        <f>SUM(P14:P16)</f>
        <v>2450</v>
      </c>
      <c r="Q8" s="41">
        <f t="shared" ref="Q8:Q9" si="2">+P8/(9071-161)*100</f>
        <v>27.497194163860833</v>
      </c>
      <c r="T8"/>
      <c r="U8"/>
      <c r="V8"/>
    </row>
    <row r="9" spans="2:24" s="9" customFormat="1" ht="15.75" customHeight="1" x14ac:dyDescent="0.15">
      <c r="C9" s="72" t="s">
        <v>12</v>
      </c>
      <c r="D9" s="72"/>
      <c r="E9" s="72"/>
      <c r="F9" s="72"/>
      <c r="G9" s="72"/>
      <c r="H9" s="72"/>
      <c r="I9" s="72"/>
      <c r="J9" s="72"/>
      <c r="K9" s="73"/>
      <c r="L9" s="29">
        <f>SUM(L17:L30)</f>
        <v>40679332</v>
      </c>
      <c r="M9" s="41">
        <f t="shared" si="0"/>
        <v>72.769565893968675</v>
      </c>
      <c r="N9" s="29">
        <f>SUM(N17:N30)</f>
        <v>3175503</v>
      </c>
      <c r="O9" s="44">
        <f t="shared" si="1"/>
        <v>79.022019139460852</v>
      </c>
      <c r="P9" s="30">
        <f>SUM(P17:P30)</f>
        <v>6272</v>
      </c>
      <c r="Q9" s="41">
        <f t="shared" si="2"/>
        <v>70.392817059483718</v>
      </c>
      <c r="T9"/>
      <c r="U9"/>
      <c r="V9"/>
    </row>
    <row r="10" spans="2:24" s="9" customFormat="1" ht="15.75" customHeight="1" x14ac:dyDescent="0.15">
      <c r="C10" s="10"/>
      <c r="D10" s="10"/>
      <c r="E10" s="10"/>
      <c r="F10" s="10"/>
      <c r="G10" s="10"/>
      <c r="H10" s="10"/>
      <c r="I10" s="10"/>
      <c r="J10" s="10"/>
      <c r="K10" s="31"/>
      <c r="L10" s="32"/>
      <c r="M10" s="42"/>
      <c r="N10" s="11"/>
      <c r="O10" s="39"/>
      <c r="P10" s="12"/>
      <c r="Q10" s="46"/>
    </row>
    <row r="11" spans="2:24" ht="15.75" customHeight="1" x14ac:dyDescent="0.15">
      <c r="C11" s="72" t="s">
        <v>13</v>
      </c>
      <c r="D11" s="72"/>
      <c r="E11" s="72"/>
      <c r="F11" s="72"/>
      <c r="G11" s="72"/>
      <c r="H11" s="72"/>
      <c r="I11" s="72"/>
      <c r="J11" s="72"/>
      <c r="K11" s="73"/>
      <c r="L11" s="29">
        <f>SUM(L12:L31)</f>
        <v>57643225</v>
      </c>
      <c r="M11" s="40">
        <f>+L11/L$11*100</f>
        <v>100</v>
      </c>
      <c r="N11" s="29">
        <f>SUM(N12:N31)</f>
        <v>4153054</v>
      </c>
      <c r="O11" s="39">
        <f>+N11/N$11*100</f>
        <v>100</v>
      </c>
      <c r="P11" s="30">
        <f>SUM(P12:P31)</f>
        <v>9071</v>
      </c>
      <c r="Q11" s="40">
        <f>+P11/P$11*100</f>
        <v>100</v>
      </c>
    </row>
    <row r="12" spans="2:24" ht="15.75" customHeight="1" x14ac:dyDescent="0.15">
      <c r="C12" s="64" t="s">
        <v>14</v>
      </c>
      <c r="D12" s="64"/>
      <c r="E12" s="64"/>
      <c r="F12" s="64"/>
      <c r="G12" s="64"/>
      <c r="H12" s="64"/>
      <c r="I12" s="64"/>
      <c r="J12" s="64"/>
      <c r="K12" s="65"/>
      <c r="L12" s="52">
        <v>1830697</v>
      </c>
      <c r="M12" s="53">
        <f>+L12/L$11*100</f>
        <v>3.1759100917757466</v>
      </c>
      <c r="N12" s="52">
        <v>30684</v>
      </c>
      <c r="O12" s="54">
        <f>+N12/N$11*100</f>
        <v>0.73882978646557451</v>
      </c>
      <c r="P12" s="55">
        <v>188</v>
      </c>
      <c r="Q12" s="53">
        <f>+P12/P$11*100</f>
        <v>2.0725388601036272</v>
      </c>
    </row>
    <row r="13" spans="2:24" ht="15.75" customHeight="1" x14ac:dyDescent="0.15">
      <c r="C13" s="72" t="s">
        <v>15</v>
      </c>
      <c r="D13" s="72"/>
      <c r="E13" s="72"/>
      <c r="F13" s="72"/>
      <c r="G13" s="72"/>
      <c r="H13" s="72"/>
      <c r="I13" s="72"/>
      <c r="J13" s="72"/>
      <c r="K13" s="73"/>
      <c r="L13" s="29">
        <v>132065</v>
      </c>
      <c r="M13" s="41">
        <f t="shared" ref="M13:O31" si="3">+L13/L$11*100</f>
        <v>0.2291075837620119</v>
      </c>
      <c r="N13" s="29">
        <v>1213</v>
      </c>
      <c r="O13" s="44">
        <f t="shared" si="3"/>
        <v>2.920742181536768E-2</v>
      </c>
      <c r="P13" s="38">
        <v>0</v>
      </c>
      <c r="Q13" s="41">
        <f t="shared" ref="Q13" si="4">+P13/P$11*100</f>
        <v>0</v>
      </c>
      <c r="V13"/>
      <c r="W13"/>
      <c r="X13"/>
    </row>
    <row r="14" spans="2:24" ht="15.75" customHeight="1" x14ac:dyDescent="0.15">
      <c r="C14" s="72" t="s">
        <v>16</v>
      </c>
      <c r="D14" s="72"/>
      <c r="E14" s="72"/>
      <c r="F14" s="72"/>
      <c r="G14" s="72"/>
      <c r="H14" s="72"/>
      <c r="I14" s="72"/>
      <c r="J14" s="72"/>
      <c r="K14" s="73"/>
      <c r="L14" s="29">
        <v>18891</v>
      </c>
      <c r="M14" s="41">
        <f t="shared" si="3"/>
        <v>3.2772281564745896E-2</v>
      </c>
      <c r="N14" s="29">
        <v>557</v>
      </c>
      <c r="O14" s="44">
        <f t="shared" si="3"/>
        <v>1.3411816942423575E-2</v>
      </c>
      <c r="P14" s="30">
        <v>0</v>
      </c>
      <c r="Q14" s="41">
        <f t="shared" ref="Q14" si="5">+P14/P$11*100</f>
        <v>0</v>
      </c>
      <c r="V14"/>
      <c r="W14"/>
      <c r="X14"/>
    </row>
    <row r="15" spans="2:24" ht="15.75" customHeight="1" x14ac:dyDescent="0.15">
      <c r="C15" s="72" t="s">
        <v>17</v>
      </c>
      <c r="D15" s="72"/>
      <c r="E15" s="72"/>
      <c r="F15" s="72"/>
      <c r="G15" s="72"/>
      <c r="H15" s="72"/>
      <c r="I15" s="72"/>
      <c r="J15" s="72"/>
      <c r="K15" s="73"/>
      <c r="L15" s="29">
        <v>4184052</v>
      </c>
      <c r="M15" s="41">
        <f t="shared" si="3"/>
        <v>7.2585321171742212</v>
      </c>
      <c r="N15" s="29">
        <v>271270</v>
      </c>
      <c r="O15" s="44">
        <f t="shared" si="3"/>
        <v>6.5318197162858942</v>
      </c>
      <c r="P15" s="30">
        <v>539</v>
      </c>
      <c r="Q15" s="41">
        <f t="shared" ref="Q15" si="6">+P15/P$11*100</f>
        <v>5.9420130084885896</v>
      </c>
      <c r="V15"/>
      <c r="W15"/>
      <c r="X15"/>
    </row>
    <row r="16" spans="2:24" ht="15.75" customHeight="1" x14ac:dyDescent="0.15">
      <c r="C16" s="72" t="s">
        <v>18</v>
      </c>
      <c r="D16" s="72"/>
      <c r="E16" s="72"/>
      <c r="F16" s="72"/>
      <c r="G16" s="72"/>
      <c r="H16" s="72"/>
      <c r="I16" s="72"/>
      <c r="J16" s="72"/>
      <c r="K16" s="73"/>
      <c r="L16" s="29">
        <v>9056536</v>
      </c>
      <c r="M16" s="41">
        <f t="shared" si="3"/>
        <v>15.711362436782467</v>
      </c>
      <c r="N16" s="29">
        <v>539277</v>
      </c>
      <c r="O16" s="44">
        <f t="shared" si="3"/>
        <v>12.985070745528471</v>
      </c>
      <c r="P16" s="30">
        <v>1911</v>
      </c>
      <c r="Q16" s="41">
        <f t="shared" ref="Q16" si="7">+P16/P$11*100</f>
        <v>21.06713703009591</v>
      </c>
    </row>
    <row r="17" spans="3:22" ht="15.75" customHeight="1" x14ac:dyDescent="0.15">
      <c r="C17" s="72" t="s">
        <v>19</v>
      </c>
      <c r="D17" s="72"/>
      <c r="E17" s="72"/>
      <c r="F17" s="72"/>
      <c r="G17" s="72"/>
      <c r="H17" s="72"/>
      <c r="I17" s="72"/>
      <c r="J17" s="72"/>
      <c r="K17" s="73"/>
      <c r="L17" s="29">
        <v>275595</v>
      </c>
      <c r="M17" s="41">
        <f t="shared" si="3"/>
        <v>0.4781047555892301</v>
      </c>
      <c r="N17" s="29">
        <v>15856</v>
      </c>
      <c r="O17" s="44">
        <f t="shared" si="3"/>
        <v>0.38179132753872208</v>
      </c>
      <c r="P17" s="30">
        <v>44</v>
      </c>
      <c r="Q17" s="41">
        <f t="shared" ref="Q17" si="8">+P17/P$11*100</f>
        <v>0.48506228640723187</v>
      </c>
    </row>
    <row r="18" spans="3:22" ht="15.75" customHeight="1" x14ac:dyDescent="0.15">
      <c r="C18" s="72" t="s">
        <v>20</v>
      </c>
      <c r="D18" s="72"/>
      <c r="E18" s="72"/>
      <c r="F18" s="72"/>
      <c r="G18" s="72"/>
      <c r="H18" s="72"/>
      <c r="I18" s="72"/>
      <c r="J18" s="72"/>
      <c r="K18" s="73"/>
      <c r="L18" s="29">
        <v>1955619</v>
      </c>
      <c r="M18" s="41">
        <f t="shared" si="3"/>
        <v>3.3926259330563133</v>
      </c>
      <c r="N18" s="29">
        <v>291766</v>
      </c>
      <c r="O18" s="44">
        <f t="shared" si="3"/>
        <v>7.0253360539015386</v>
      </c>
      <c r="P18" s="30">
        <v>258</v>
      </c>
      <c r="Q18" s="41">
        <f t="shared" ref="Q18" si="9">+P18/P$11*100</f>
        <v>2.8442288612060413</v>
      </c>
    </row>
    <row r="19" spans="3:22" ht="15.75" customHeight="1" x14ac:dyDescent="0.15">
      <c r="C19" s="72" t="s">
        <v>21</v>
      </c>
      <c r="D19" s="72"/>
      <c r="E19" s="72"/>
      <c r="F19" s="72"/>
      <c r="G19" s="72"/>
      <c r="H19" s="72"/>
      <c r="I19" s="72"/>
      <c r="J19" s="72"/>
      <c r="K19" s="73"/>
      <c r="L19" s="29">
        <v>3117623</v>
      </c>
      <c r="M19" s="41">
        <f t="shared" si="3"/>
        <v>5.408481222207814</v>
      </c>
      <c r="N19" s="29">
        <v>251025</v>
      </c>
      <c r="O19" s="44">
        <f t="shared" si="3"/>
        <v>6.0443471238274293</v>
      </c>
      <c r="P19" s="30">
        <v>544</v>
      </c>
      <c r="Q19" s="41">
        <f t="shared" ref="Q19" si="10">+P19/P$11*100</f>
        <v>5.9971337228530475</v>
      </c>
    </row>
    <row r="20" spans="3:22" ht="15.75" customHeight="1" x14ac:dyDescent="0.15">
      <c r="C20" s="72" t="s">
        <v>22</v>
      </c>
      <c r="D20" s="72"/>
      <c r="E20" s="72"/>
      <c r="F20" s="72"/>
      <c r="G20" s="72"/>
      <c r="H20" s="72"/>
      <c r="I20" s="72"/>
      <c r="J20" s="72"/>
      <c r="K20" s="73"/>
      <c r="L20" s="29">
        <v>8805576</v>
      </c>
      <c r="M20" s="41">
        <f t="shared" si="3"/>
        <v>15.275994707096974</v>
      </c>
      <c r="N20" s="29">
        <v>628102</v>
      </c>
      <c r="O20" s="44">
        <f t="shared" si="3"/>
        <v>15.123858249856612</v>
      </c>
      <c r="P20" s="30">
        <v>1203</v>
      </c>
      <c r="Q20" s="41">
        <f t="shared" ref="Q20" si="11">+P20/P$11*100</f>
        <v>13.262043876088633</v>
      </c>
    </row>
    <row r="21" spans="3:22" ht="15.75" customHeight="1" x14ac:dyDescent="0.15">
      <c r="C21" s="72" t="s">
        <v>23</v>
      </c>
      <c r="D21" s="72"/>
      <c r="E21" s="72"/>
      <c r="F21" s="72"/>
      <c r="G21" s="72"/>
      <c r="H21" s="72"/>
      <c r="I21" s="72"/>
      <c r="J21" s="72"/>
      <c r="K21" s="73"/>
      <c r="L21" s="29">
        <v>1355161</v>
      </c>
      <c r="M21" s="41">
        <f t="shared" si="3"/>
        <v>2.3509458396888792</v>
      </c>
      <c r="N21" s="29">
        <v>110131</v>
      </c>
      <c r="O21" s="44">
        <f t="shared" si="3"/>
        <v>2.6518075613753154</v>
      </c>
      <c r="P21" s="30">
        <v>200</v>
      </c>
      <c r="Q21" s="41">
        <f t="shared" ref="Q21" si="12">+P21/P$11*100</f>
        <v>2.2048285745783267</v>
      </c>
    </row>
    <row r="22" spans="3:22" ht="15.75" customHeight="1" x14ac:dyDescent="0.15">
      <c r="C22" s="72" t="s">
        <v>24</v>
      </c>
      <c r="D22" s="72"/>
      <c r="E22" s="72"/>
      <c r="F22" s="72"/>
      <c r="G22" s="72"/>
      <c r="H22" s="72"/>
      <c r="I22" s="72"/>
      <c r="J22" s="72"/>
      <c r="K22" s="73"/>
      <c r="L22" s="29">
        <v>1253905</v>
      </c>
      <c r="M22" s="41">
        <f t="shared" si="3"/>
        <v>2.1752859941476208</v>
      </c>
      <c r="N22" s="29">
        <v>126469</v>
      </c>
      <c r="O22" s="44">
        <f t="shared" si="3"/>
        <v>3.0452048059090973</v>
      </c>
      <c r="P22" s="30">
        <v>146</v>
      </c>
      <c r="Q22" s="41">
        <f t="shared" ref="Q22" si="13">+P22/P$11*100</f>
        <v>1.6095248594421783</v>
      </c>
    </row>
    <row r="23" spans="3:22" ht="15.75" customHeight="1" x14ac:dyDescent="0.15">
      <c r="C23" s="72" t="s">
        <v>25</v>
      </c>
      <c r="D23" s="72"/>
      <c r="E23" s="72"/>
      <c r="F23" s="72"/>
      <c r="G23" s="72"/>
      <c r="H23" s="72"/>
      <c r="I23" s="72"/>
      <c r="J23" s="72"/>
      <c r="K23" s="73"/>
      <c r="L23" s="29">
        <v>2103074</v>
      </c>
      <c r="M23" s="41">
        <f t="shared" si="3"/>
        <v>3.6484322311945592</v>
      </c>
      <c r="N23" s="29">
        <v>219654</v>
      </c>
      <c r="O23" s="44">
        <f t="shared" si="3"/>
        <v>5.2889752938440004</v>
      </c>
      <c r="P23" s="30">
        <v>456</v>
      </c>
      <c r="Q23" s="41">
        <f t="shared" ref="Q23" si="14">+P23/P$11*100</f>
        <v>5.0270091500385847</v>
      </c>
    </row>
    <row r="24" spans="3:22" ht="15.75" customHeight="1" x14ac:dyDescent="0.15">
      <c r="C24" s="72" t="s">
        <v>26</v>
      </c>
      <c r="D24" s="72"/>
      <c r="E24" s="72"/>
      <c r="F24" s="72"/>
      <c r="G24" s="72"/>
      <c r="H24" s="72"/>
      <c r="I24" s="72"/>
      <c r="J24" s="72"/>
      <c r="K24" s="74"/>
      <c r="L24" s="29">
        <v>3095434</v>
      </c>
      <c r="M24" s="41">
        <f t="shared" si="3"/>
        <v>5.3699875397325538</v>
      </c>
      <c r="N24" s="29">
        <v>225254</v>
      </c>
      <c r="O24" s="44">
        <f t="shared" si="3"/>
        <v>5.4238158232471818</v>
      </c>
      <c r="P24" s="30">
        <v>446</v>
      </c>
      <c r="Q24" s="41">
        <f t="shared" ref="Q24" si="15">+P24/P$11*100</f>
        <v>4.9167677213096681</v>
      </c>
    </row>
    <row r="25" spans="3:22" ht="15.75" customHeight="1" x14ac:dyDescent="0.15">
      <c r="C25" s="74" t="s">
        <v>27</v>
      </c>
      <c r="D25" s="74"/>
      <c r="E25" s="74"/>
      <c r="F25" s="74"/>
      <c r="G25" s="74"/>
      <c r="H25" s="74"/>
      <c r="I25" s="74"/>
      <c r="J25" s="74"/>
      <c r="K25" s="74"/>
      <c r="L25" s="29">
        <v>1979446</v>
      </c>
      <c r="M25" s="41">
        <f t="shared" si="3"/>
        <v>3.4339612330850677</v>
      </c>
      <c r="N25" s="29">
        <v>142448</v>
      </c>
      <c r="O25" s="44">
        <f t="shared" si="3"/>
        <v>3.4299578093614969</v>
      </c>
      <c r="P25" s="30">
        <v>296</v>
      </c>
      <c r="Q25" s="41">
        <f t="shared" ref="Q25" si="16">+P25/P$11*100</f>
        <v>3.2631462903759232</v>
      </c>
    </row>
    <row r="26" spans="3:22" ht="15.75" customHeight="1" x14ac:dyDescent="0.15">
      <c r="C26" s="74" t="s">
        <v>28</v>
      </c>
      <c r="D26" s="74"/>
      <c r="E26" s="74"/>
      <c r="F26" s="74"/>
      <c r="G26" s="74"/>
      <c r="H26" s="74"/>
      <c r="I26" s="74"/>
      <c r="J26" s="74"/>
      <c r="K26" s="74"/>
      <c r="L26" s="29">
        <v>2829694</v>
      </c>
      <c r="M26" s="41">
        <f t="shared" si="3"/>
        <v>4.9089793293140689</v>
      </c>
      <c r="N26" s="29">
        <v>207594</v>
      </c>
      <c r="O26" s="44">
        <f t="shared" si="3"/>
        <v>4.9985865823078628</v>
      </c>
      <c r="P26" s="30">
        <v>518</v>
      </c>
      <c r="Q26" s="41">
        <f t="shared" ref="Q26" si="17">+P26/P$11*100</f>
        <v>5.710506008157866</v>
      </c>
    </row>
    <row r="27" spans="3:22" ht="15.75" customHeight="1" x14ac:dyDescent="0.15">
      <c r="C27" s="72" t="s">
        <v>29</v>
      </c>
      <c r="D27" s="72"/>
      <c r="E27" s="72"/>
      <c r="F27" s="72"/>
      <c r="G27" s="72"/>
      <c r="H27" s="72"/>
      <c r="I27" s="72"/>
      <c r="J27" s="72"/>
      <c r="K27" s="72"/>
      <c r="L27" s="29">
        <v>7633170</v>
      </c>
      <c r="M27" s="41">
        <f t="shared" si="3"/>
        <v>13.242093932114313</v>
      </c>
      <c r="N27" s="29">
        <v>502790</v>
      </c>
      <c r="O27" s="44">
        <f t="shared" si="3"/>
        <v>12.106512460468851</v>
      </c>
      <c r="P27" s="30">
        <v>1102</v>
      </c>
      <c r="Q27" s="41">
        <f t="shared" ref="Q27" si="18">+P27/P$11*100</f>
        <v>12.148605445926579</v>
      </c>
    </row>
    <row r="28" spans="3:22" ht="15.75" customHeight="1" x14ac:dyDescent="0.15">
      <c r="C28" s="72" t="s">
        <v>30</v>
      </c>
      <c r="D28" s="72"/>
      <c r="E28" s="72"/>
      <c r="F28" s="72"/>
      <c r="G28" s="72"/>
      <c r="H28" s="72"/>
      <c r="I28" s="72"/>
      <c r="J28" s="72"/>
      <c r="K28" s="72"/>
      <c r="L28" s="29">
        <v>441618</v>
      </c>
      <c r="M28" s="41">
        <f t="shared" si="3"/>
        <v>0.76612299190407895</v>
      </c>
      <c r="N28" s="29">
        <v>17077</v>
      </c>
      <c r="O28" s="44">
        <f t="shared" si="3"/>
        <v>0.41119137868180866</v>
      </c>
      <c r="P28" s="30">
        <v>63</v>
      </c>
      <c r="Q28" s="41">
        <f t="shared" ref="Q28" si="19">+P28/P$11*100</f>
        <v>0.69452100099217284</v>
      </c>
    </row>
    <row r="29" spans="3:22" ht="15.75" customHeight="1" x14ac:dyDescent="0.15">
      <c r="C29" s="72" t="s">
        <v>31</v>
      </c>
      <c r="D29" s="72"/>
      <c r="E29" s="72"/>
      <c r="F29" s="72"/>
      <c r="G29" s="72"/>
      <c r="H29" s="72"/>
      <c r="I29" s="72"/>
      <c r="J29" s="72"/>
      <c r="K29" s="72"/>
      <c r="L29" s="29">
        <v>3801218</v>
      </c>
      <c r="M29" s="41">
        <f t="shared" si="3"/>
        <v>6.5943881522936998</v>
      </c>
      <c r="N29" s="29">
        <v>315108</v>
      </c>
      <c r="O29" s="44">
        <f t="shared" si="3"/>
        <v>7.5873802748531558</v>
      </c>
      <c r="P29" s="30">
        <v>590</v>
      </c>
      <c r="Q29" s="41">
        <f t="shared" ref="Q29" si="20">+P29/P$11*100</f>
        <v>6.504244295006063</v>
      </c>
    </row>
    <row r="30" spans="3:22" ht="15.75" customHeight="1" x14ac:dyDescent="0.15">
      <c r="C30" s="74" t="s">
        <v>32</v>
      </c>
      <c r="D30" s="74"/>
      <c r="E30" s="74"/>
      <c r="F30" s="74"/>
      <c r="G30" s="74"/>
      <c r="H30" s="74"/>
      <c r="I30" s="74"/>
      <c r="J30" s="74"/>
      <c r="K30" s="74"/>
      <c r="L30" s="29">
        <v>2032199</v>
      </c>
      <c r="M30" s="41">
        <f t="shared" si="3"/>
        <v>3.5254776255145339</v>
      </c>
      <c r="N30" s="29">
        <v>122229</v>
      </c>
      <c r="O30" s="44">
        <f t="shared" si="3"/>
        <v>2.943111262218117</v>
      </c>
      <c r="P30" s="30">
        <v>406</v>
      </c>
      <c r="Q30" s="41">
        <f t="shared" ref="Q30" si="21">+P30/P$11*100</f>
        <v>4.4758020063940034</v>
      </c>
    </row>
    <row r="31" spans="3:22" ht="15.75" customHeight="1" thickBot="1" x14ac:dyDescent="0.2">
      <c r="C31" s="75" t="s">
        <v>33</v>
      </c>
      <c r="D31" s="75"/>
      <c r="E31" s="75"/>
      <c r="F31" s="75"/>
      <c r="G31" s="75"/>
      <c r="H31" s="75"/>
      <c r="I31" s="75"/>
      <c r="J31" s="75"/>
      <c r="K31" s="75"/>
      <c r="L31" s="33">
        <v>1741652</v>
      </c>
      <c r="M31" s="43">
        <f t="shared" si="3"/>
        <v>3.0214340020011021</v>
      </c>
      <c r="N31" s="33">
        <v>134550</v>
      </c>
      <c r="O31" s="45">
        <f t="shared" si="3"/>
        <v>3.2397845055710812</v>
      </c>
      <c r="P31" s="34">
        <v>161</v>
      </c>
      <c r="Q31" s="43">
        <f t="shared" ref="Q31" si="22">+P31/P$11*100</f>
        <v>1.774887002535553</v>
      </c>
    </row>
    <row r="32" spans="3:22" ht="15.75" customHeight="1" thickTop="1" x14ac:dyDescent="0.15">
      <c r="C32" s="2"/>
      <c r="D32" s="2"/>
      <c r="E32" s="2"/>
      <c r="F32" s="2"/>
      <c r="G32" s="2"/>
      <c r="H32" s="2"/>
      <c r="I32" s="2"/>
      <c r="J32" s="2"/>
      <c r="K32" s="2"/>
      <c r="Q32" s="51" t="s">
        <v>4</v>
      </c>
      <c r="R32" s="50"/>
      <c r="S32" s="50"/>
      <c r="T32" s="50"/>
      <c r="U32" s="50"/>
      <c r="V32" s="50"/>
    </row>
    <row r="33" spans="3:34" x14ac:dyDescent="0.15">
      <c r="C33" s="56" t="s">
        <v>36</v>
      </c>
      <c r="L33" s="1"/>
      <c r="M33" s="1"/>
      <c r="N33" s="1"/>
      <c r="O33" s="1"/>
      <c r="P33" s="1"/>
      <c r="Q33" s="19"/>
    </row>
    <row r="34" spans="3:34" x14ac:dyDescent="0.15">
      <c r="L34" s="1"/>
      <c r="M34" s="1"/>
      <c r="N34" s="1"/>
      <c r="O34" s="1"/>
      <c r="P34" s="1"/>
    </row>
    <row r="35" spans="3:34" x14ac:dyDescent="0.15">
      <c r="L35" s="1"/>
      <c r="M35" s="1"/>
      <c r="N35" s="1"/>
      <c r="O35" s="1"/>
      <c r="P35" s="1"/>
    </row>
    <row r="36" spans="3:34" x14ac:dyDescent="0.15">
      <c r="L36" s="1"/>
      <c r="M36" s="1"/>
      <c r="N36" s="1"/>
      <c r="O36" s="1"/>
      <c r="P36" s="1"/>
    </row>
    <row r="37" spans="3:34" x14ac:dyDescent="0.15">
      <c r="L37" s="1"/>
      <c r="M37" s="1"/>
      <c r="N37" s="1"/>
      <c r="O37" s="1"/>
      <c r="P37" s="1"/>
    </row>
    <row r="38" spans="3:34" x14ac:dyDescent="0.15">
      <c r="L38" s="1"/>
      <c r="M38" s="1"/>
      <c r="N38" s="1"/>
      <c r="O38" s="1"/>
      <c r="P38" s="1"/>
    </row>
    <row r="40" spans="3:34" x14ac:dyDescent="0.15">
      <c r="O40" s="47"/>
      <c r="P40" s="37"/>
      <c r="Q40" s="48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3:34" x14ac:dyDescent="0.15">
      <c r="O41" s="47"/>
      <c r="P41" s="37"/>
      <c r="Q41" s="48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3:34" x14ac:dyDescent="0.15">
      <c r="O42" s="47"/>
      <c r="P42" s="37"/>
      <c r="Q42" s="48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3:34" x14ac:dyDescent="0.15">
      <c r="O43" s="47"/>
      <c r="P43" s="37"/>
      <c r="Q43" s="48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3:34" x14ac:dyDescent="0.15">
      <c r="O44" s="47"/>
      <c r="P44" s="37"/>
      <c r="Q44" s="48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3:34" x14ac:dyDescent="0.15">
      <c r="O45" s="47"/>
      <c r="P45" s="37"/>
      <c r="Q45" s="48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3:34" x14ac:dyDescent="0.15">
      <c r="O46" s="47"/>
      <c r="P46" s="37"/>
      <c r="Q46" s="48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9"/>
      <c r="AF46" s="49"/>
      <c r="AG46" s="49"/>
      <c r="AH46" s="49"/>
    </row>
    <row r="47" spans="3:34" x14ac:dyDescent="0.15">
      <c r="O47" s="47"/>
      <c r="P47" s="37"/>
      <c r="Q47" s="48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3:34" x14ac:dyDescent="0.15">
      <c r="O48" s="47"/>
      <c r="P48" s="37"/>
      <c r="Q48" s="48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5:34" x14ac:dyDescent="0.15">
      <c r="O49" s="47"/>
      <c r="P49" s="37"/>
      <c r="Q49" s="48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5:34" x14ac:dyDescent="0.15">
      <c r="O50" s="47"/>
      <c r="P50" s="37"/>
      <c r="Q50" s="48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</sheetData>
  <mergeCells count="31">
    <mergeCell ref="C31:K31"/>
    <mergeCell ref="C25:K25"/>
    <mergeCell ref="C26:K26"/>
    <mergeCell ref="C27:K27"/>
    <mergeCell ref="C28:K28"/>
    <mergeCell ref="C29:K29"/>
    <mergeCell ref="C30:K30"/>
    <mergeCell ref="C24:K24"/>
    <mergeCell ref="C13:K13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C12:K12"/>
    <mergeCell ref="B1:C1"/>
    <mergeCell ref="C2:Q2"/>
    <mergeCell ref="C4:K5"/>
    <mergeCell ref="L4:M4"/>
    <mergeCell ref="N4:O4"/>
    <mergeCell ref="P4:Q4"/>
    <mergeCell ref="C6:K6"/>
    <mergeCell ref="C7:K7"/>
    <mergeCell ref="C8:K8"/>
    <mergeCell ref="C9:K9"/>
    <mergeCell ref="C11:K11"/>
  </mergeCells>
  <phoneticPr fontId="2"/>
  <pageMargins left="0.51181102362204722" right="0.51181102362204722" top="0.55118110236220474" bottom="0.55118110236220474" header="0.31496062992125984" footer="0.31496062992125984"/>
  <pageSetup paperSize="9" firstPageNumber="26" orientation="portrait" useFirstPageNumber="1" r:id="rId1"/>
  <headerFooter>
    <oddFooter>&amp;C&amp;"HGPｺﾞｼｯｸM,ﾒﾃﾞｨｳﾑ"&amp;10&amp;P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2022-05-31T01:56:12Z</cp:lastPrinted>
  <dcterms:created xsi:type="dcterms:W3CDTF">2018-01-30T04:18:58Z</dcterms:created>
  <dcterms:modified xsi:type="dcterms:W3CDTF">2022-05-31T02:23:15Z</dcterms:modified>
</cp:coreProperties>
</file>