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72.16.32.202\f\都市経済部　\都市整備課\都市整備課共有\09_R06\03-上下水道担当\管理担当\●上水道管理●\13開成町水道事業運営協議会（R7準備）\HP公開\"/>
    </mc:Choice>
  </mc:AlternateContent>
  <xr:revisionPtr revIDLastSave="0" documentId="13_ncr:1_{4A25528B-B626-4C1B-A471-1429AF5CF1EC}" xr6:coauthVersionLast="47" xr6:coauthVersionMax="47" xr10:uidLastSave="{00000000-0000-0000-0000-000000000000}"/>
  <bookViews>
    <workbookView xWindow="-120" yWindow="-16320" windowWidth="29040" windowHeight="15720" xr2:uid="{880DA6C0-FA6E-4CB6-AED6-8B755D033F6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L12" i="1" s="1"/>
  <c r="K10" i="1"/>
  <c r="K15" i="1" l="1"/>
  <c r="L15" i="1" s="1"/>
  <c r="K17" i="1"/>
  <c r="L17" i="1" s="1"/>
  <c r="K16" i="1"/>
  <c r="L16" i="1" s="1"/>
  <c r="K13" i="1"/>
  <c r="L13" i="1" s="1"/>
  <c r="K14" i="1"/>
  <c r="L14" i="1" s="1"/>
  <c r="B7" i="1" l="1"/>
</calcChain>
</file>

<file path=xl/sharedStrings.xml><?xml version="1.0" encoding="utf-8"?>
<sst xmlns="http://schemas.openxmlformats.org/spreadsheetml/2006/main" count="16" uniqueCount="16">
  <si>
    <t>20以下</t>
    <rPh sb="2" eb="4">
      <t>イカ</t>
    </rPh>
    <phoneticPr fontId="1"/>
  </si>
  <si>
    <t>21から40</t>
    <phoneticPr fontId="1"/>
  </si>
  <si>
    <t>41から60</t>
    <phoneticPr fontId="1"/>
  </si>
  <si>
    <t>61から100</t>
    <phoneticPr fontId="1"/>
  </si>
  <si>
    <t>101から200</t>
    <phoneticPr fontId="1"/>
  </si>
  <si>
    <t>201以上</t>
    <rPh sb="3" eb="5">
      <t>イジョウ</t>
    </rPh>
    <phoneticPr fontId="1"/>
  </si>
  <si>
    <t>　・令和８年10月１日以降に契約された方は令和８年10月検針分から。</t>
    <rPh sb="21" eb="23">
      <t>レイワ</t>
    </rPh>
    <rPh sb="24" eb="25">
      <t>ネン</t>
    </rPh>
    <rPh sb="27" eb="28">
      <t>ガツ</t>
    </rPh>
    <rPh sb="28" eb="31">
      <t>ケンシンブン</t>
    </rPh>
    <phoneticPr fontId="1"/>
  </si>
  <si>
    <t>　・令和８年10月１日以前に契約されている方は令和８年12月検針分から。</t>
    <rPh sb="21" eb="22">
      <t>カタ</t>
    </rPh>
    <phoneticPr fontId="1"/>
  </si>
  <si>
    <t>水道使用水量</t>
    <rPh sb="0" eb="6">
      <t>スイドウシヨウスイリョウ</t>
    </rPh>
    <phoneticPr fontId="1"/>
  </si>
  <si>
    <t>水道使用料金（税込み）</t>
    <rPh sb="0" eb="2">
      <t>スイドウ</t>
    </rPh>
    <rPh sb="2" eb="4">
      <t>シヨウ</t>
    </rPh>
    <rPh sb="4" eb="6">
      <t>リョウキン</t>
    </rPh>
    <rPh sb="7" eb="9">
      <t>ゼイコ</t>
    </rPh>
    <phoneticPr fontId="1"/>
  </si>
  <si>
    <t>水道使用料金計算表（令和８年１０月から）</t>
    <rPh sb="0" eb="2">
      <t>スイドウ</t>
    </rPh>
    <rPh sb="2" eb="4">
      <t>シヨウ</t>
    </rPh>
    <rPh sb="4" eb="6">
      <t>リョウキン</t>
    </rPh>
    <rPh sb="6" eb="9">
      <t>ケイサンヒョウ</t>
    </rPh>
    <rPh sb="10" eb="12">
      <t>レイワ</t>
    </rPh>
    <rPh sb="13" eb="14">
      <t>ネン</t>
    </rPh>
    <rPh sb="16" eb="17">
      <t>ガツ</t>
    </rPh>
    <phoneticPr fontId="1"/>
  </si>
  <si>
    <t>ryoukinn</t>
    <phoneticPr fontId="1"/>
  </si>
  <si>
    <t>⇐整数を入力してください</t>
    <rPh sb="1" eb="3">
      <t>セイスウ</t>
    </rPh>
    <rPh sb="4" eb="6">
      <t>ニュウリョク</t>
    </rPh>
    <phoneticPr fontId="1"/>
  </si>
  <si>
    <t>※下水道使用料金は含みません。</t>
    <rPh sb="1" eb="7">
      <t>ゲスイドウシヨウリョウ</t>
    </rPh>
    <rPh sb="7" eb="8">
      <t>キン</t>
    </rPh>
    <rPh sb="9" eb="10">
      <t>フク</t>
    </rPh>
    <phoneticPr fontId="1"/>
  </si>
  <si>
    <t>※水道使用料金１期（2か月）の税込み料金です。</t>
    <rPh sb="1" eb="3">
      <t>スイドウ</t>
    </rPh>
    <rPh sb="3" eb="6">
      <t>シヨウリョウ</t>
    </rPh>
    <rPh sb="6" eb="7">
      <t>キン</t>
    </rPh>
    <rPh sb="8" eb="9">
      <t>キ</t>
    </rPh>
    <rPh sb="12" eb="13">
      <t>ゲツ</t>
    </rPh>
    <rPh sb="15" eb="17">
      <t>ゼイコ</t>
    </rPh>
    <rPh sb="18" eb="20">
      <t>リョウキン</t>
    </rPh>
    <phoneticPr fontId="1"/>
  </si>
  <si>
    <t>※計算表で算出された料金の適用タイミングは水道使用開始日で異なります。条件は以下のとおりです。</t>
    <rPh sb="1" eb="4">
      <t>ケイサンヒョウ</t>
    </rPh>
    <rPh sb="5" eb="7">
      <t>サンシュツ</t>
    </rPh>
    <rPh sb="10" eb="12">
      <t>リョウキン</t>
    </rPh>
    <rPh sb="13" eb="15">
      <t>テキヨウ</t>
    </rPh>
    <rPh sb="21" eb="28">
      <t>スイドウシヨウカイシビ</t>
    </rPh>
    <rPh sb="29" eb="30">
      <t>コト</t>
    </rPh>
    <rPh sb="35" eb="37">
      <t>ジョウケン</t>
    </rPh>
    <rPh sb="38" eb="40">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</si>
</sst>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9" formatCode="#,##0_ "/>
    <numFmt numFmtId="180" formatCode="#,##0_);[Red]\(#,##0\)"/>
    <numFmt numFmtId="181" formatCode="#,##0_ &quot;㎥&quot;"/>
    <numFmt numFmtId="182" formatCode="#,##0_ &quot;円&quot;"/>
  </numFmts>
  <fonts count="5" x14ac:knownFonts="1">
    <font>
      <sz val="11"/>
      <color theme="1"/>
      <name val="游ゴシック"/>
      <family val="2"/>
      <charset val="128"/>
      <scheme val="minor"/>
    </font>
    <font>
      <sz val="6"/>
      <name val="游ゴシック"/>
      <family val="2"/>
      <charset val="128"/>
      <scheme val="minor"/>
    </font>
    <font>
      <sz val="11"/>
      <color theme="1"/>
      <name val="UD デジタル 教科書体 N"/>
      <family val="1"/>
      <charset val="128"/>
    </font>
    <font>
      <sz val="14"/>
      <color theme="1"/>
      <name val="UD デジタル 教科書体 N"/>
      <family val="1"/>
      <charset val="128"/>
    </font>
    <font>
      <sz val="20"/>
      <color theme="1"/>
      <name val="UD デジタル 教科書体 N"/>
      <family val="1"/>
      <charset val="128"/>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3" tint="0.89999084444715716"/>
        <bgColor indexed="64"/>
      </patternFill>
    </fill>
  </fills>
  <borders count="3">
    <border>
      <left/>
      <right/>
      <top/>
      <bottom/>
      <diagonal/>
    </border>
    <border>
      <left style="thick">
        <color auto="1"/>
      </left>
      <right style="thick">
        <color auto="1"/>
      </right>
      <top style="thick">
        <color auto="1"/>
      </top>
      <bottom style="thick">
        <color auto="1"/>
      </bottom>
      <diagonal/>
    </border>
    <border>
      <left style="double">
        <color auto="1"/>
      </left>
      <right style="double">
        <color auto="1"/>
      </right>
      <top style="double">
        <color auto="1"/>
      </top>
      <bottom style="double">
        <color auto="1"/>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180" fontId="2" fillId="0" borderId="0" xfId="0" applyNumberFormat="1" applyFont="1">
      <alignment vertical="center"/>
    </xf>
    <xf numFmtId="180" fontId="2" fillId="3" borderId="0" xfId="0" applyNumberFormat="1" applyFont="1" applyFill="1">
      <alignment vertical="center"/>
    </xf>
    <xf numFmtId="179" fontId="2" fillId="0" borderId="0" xfId="0" applyNumberFormat="1" applyFont="1" applyFill="1" applyProtection="1">
      <alignment vertical="center"/>
      <protection locked="0"/>
    </xf>
    <xf numFmtId="181" fontId="4" fillId="4" borderId="1" xfId="0" applyNumberFormat="1" applyFont="1" applyFill="1" applyBorder="1" applyAlignment="1" applyProtection="1">
      <alignment horizontal="center" vertical="center"/>
      <protection locked="0"/>
    </xf>
    <xf numFmtId="182" fontId="4" fillId="2" borderId="2" xfId="0" applyNumberFormat="1" applyFont="1" applyFill="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2BA0D-9920-4412-B3F4-F61BD81637F6}">
  <dimension ref="A1:L21"/>
  <sheetViews>
    <sheetView showGridLines="0" tabSelected="1" workbookViewId="0">
      <selection activeCell="B4" sqref="B4"/>
    </sheetView>
  </sheetViews>
  <sheetFormatPr defaultRowHeight="14.5" x14ac:dyDescent="0.55000000000000004"/>
  <cols>
    <col min="1" max="1" width="8.6640625" style="1"/>
    <col min="2" max="2" width="30.08203125" style="1" customWidth="1"/>
    <col min="3" max="7" width="8.6640625" style="1"/>
    <col min="8" max="9" width="18.58203125" style="1" customWidth="1"/>
    <col min="10" max="12" width="18.58203125" style="1" hidden="1" customWidth="1"/>
    <col min="13" max="16" width="18.58203125" style="1" customWidth="1"/>
    <col min="17" max="16384" width="8.6640625" style="1"/>
  </cols>
  <sheetData>
    <row r="1" spans="1:12" ht="26" x14ac:dyDescent="0.55000000000000004">
      <c r="A1" s="7" t="s">
        <v>10</v>
      </c>
    </row>
    <row r="2" spans="1:12" x14ac:dyDescent="0.55000000000000004">
      <c r="K2" s="2"/>
    </row>
    <row r="3" spans="1:12" ht="19" thickBot="1" x14ac:dyDescent="0.6">
      <c r="B3" s="8" t="s">
        <v>8</v>
      </c>
      <c r="K3" s="2">
        <v>1630</v>
      </c>
    </row>
    <row r="4" spans="1:12" ht="35.5" customHeight="1" thickTop="1" thickBot="1" x14ac:dyDescent="0.6">
      <c r="B4" s="5">
        <v>40</v>
      </c>
      <c r="C4" s="9" t="s">
        <v>12</v>
      </c>
      <c r="K4" s="2">
        <v>100</v>
      </c>
    </row>
    <row r="5" spans="1:12" ht="15" thickTop="1" x14ac:dyDescent="0.55000000000000004">
      <c r="B5" s="4"/>
      <c r="K5" s="2">
        <v>110</v>
      </c>
    </row>
    <row r="6" spans="1:12" ht="19" thickBot="1" x14ac:dyDescent="0.6">
      <c r="B6" s="8" t="s">
        <v>9</v>
      </c>
      <c r="K6" s="2">
        <v>125</v>
      </c>
    </row>
    <row r="7" spans="1:12" ht="35.5" customHeight="1" thickTop="1" thickBot="1" x14ac:dyDescent="0.6">
      <c r="B7" s="6">
        <f>IF(B4&lt;=20, L12, IF(B4&lt;=40, L13, IF(B4&lt;=60, L14, IF(B4&lt;=100, L15, IF(B4&lt;=200, L16, L17)))))</f>
        <v>3993.0000000000005</v>
      </c>
      <c r="K7" s="2">
        <v>140</v>
      </c>
    </row>
    <row r="8" spans="1:12" ht="15" thickTop="1" x14ac:dyDescent="0.55000000000000004">
      <c r="K8" s="2">
        <v>155</v>
      </c>
    </row>
    <row r="9" spans="1:12" x14ac:dyDescent="0.55000000000000004">
      <c r="K9" s="2"/>
    </row>
    <row r="10" spans="1:12" x14ac:dyDescent="0.55000000000000004">
      <c r="A10" s="1" t="s">
        <v>14</v>
      </c>
      <c r="K10" s="2">
        <f>B4</f>
        <v>40</v>
      </c>
    </row>
    <row r="11" spans="1:12" x14ac:dyDescent="0.55000000000000004">
      <c r="A11" s="1" t="s">
        <v>15</v>
      </c>
      <c r="K11" s="2"/>
      <c r="L11" s="1" t="s">
        <v>11</v>
      </c>
    </row>
    <row r="12" spans="1:12" x14ac:dyDescent="0.55000000000000004">
      <c r="A12" s="1" t="s">
        <v>6</v>
      </c>
      <c r="J12" s="1" t="s">
        <v>0</v>
      </c>
      <c r="K12" s="2">
        <f>K3</f>
        <v>1630</v>
      </c>
      <c r="L12" s="3">
        <f>K12*1.1</f>
        <v>1793.0000000000002</v>
      </c>
    </row>
    <row r="13" spans="1:12" x14ac:dyDescent="0.55000000000000004">
      <c r="A13" s="1" t="s">
        <v>7</v>
      </c>
      <c r="J13" s="1" t="s">
        <v>1</v>
      </c>
      <c r="K13" s="2">
        <f>K3+K4*(K10-20)</f>
        <v>3630</v>
      </c>
      <c r="L13" s="2">
        <f t="shared" ref="L13:L17" si="0">K13*1.1</f>
        <v>3993.0000000000005</v>
      </c>
    </row>
    <row r="14" spans="1:12" x14ac:dyDescent="0.55000000000000004">
      <c r="A14" s="1" t="s">
        <v>13</v>
      </c>
      <c r="J14" s="1" t="s">
        <v>2</v>
      </c>
      <c r="K14" s="2">
        <f>K3+K4*20+K5*(K10-40)</f>
        <v>3630</v>
      </c>
      <c r="L14" s="2">
        <f t="shared" si="0"/>
        <v>3993.0000000000005</v>
      </c>
    </row>
    <row r="15" spans="1:12" x14ac:dyDescent="0.55000000000000004">
      <c r="J15" s="1" t="s">
        <v>3</v>
      </c>
      <c r="K15" s="2">
        <f>K3+K4*20+K5*20+K6*(K10-60)</f>
        <v>3330</v>
      </c>
      <c r="L15" s="2">
        <f t="shared" si="0"/>
        <v>3663.0000000000005</v>
      </c>
    </row>
    <row r="16" spans="1:12" x14ac:dyDescent="0.55000000000000004">
      <c r="J16" s="1" t="s">
        <v>4</v>
      </c>
      <c r="K16" s="2">
        <f>K3+K4*20+K5*20+K6*40+K7*(K10-100)</f>
        <v>2430</v>
      </c>
      <c r="L16" s="2">
        <f t="shared" si="0"/>
        <v>2673</v>
      </c>
    </row>
    <row r="17" spans="10:12" x14ac:dyDescent="0.55000000000000004">
      <c r="J17" s="1" t="s">
        <v>5</v>
      </c>
      <c r="K17" s="2">
        <f>K3+K4*20+K5*20+K6*40+K7*100+K8*(K10-200)</f>
        <v>30</v>
      </c>
      <c r="L17" s="2">
        <f t="shared" si="0"/>
        <v>33</v>
      </c>
    </row>
    <row r="18" spans="10:12" x14ac:dyDescent="0.55000000000000004">
      <c r="K18" s="2"/>
    </row>
    <row r="19" spans="10:12" x14ac:dyDescent="0.55000000000000004">
      <c r="K19" s="2"/>
    </row>
    <row r="20" spans="10:12" x14ac:dyDescent="0.55000000000000004">
      <c r="K20" s="2"/>
    </row>
    <row r="21" spans="10:12" x14ac:dyDescent="0.55000000000000004">
      <c r="K21" s="2"/>
    </row>
  </sheetData>
  <sheetProtection algorithmName="SHA-512" hashValue="GT58q3z272KBhAaM6Ub/vcxvFFUHvJWlraOn7hojd11MLYMYpNX4uH1MtCA/6TLQQdMq9sudz1S97tGYPNYByA==" saltValue="DF/EDCgtCMCGA61Sv0TAhg==" spinCount="100000" sheet="1" objects="1" scenarios="1"/>
  <phoneticPr fontId="1"/>
  <dataValidations count="1">
    <dataValidation type="whole" allowBlank="1" showInputMessage="1" showErrorMessage="1" sqref="B4" xr:uid="{99F2DFC5-2E0F-4A0B-9838-2B155CA475BB}">
      <formula1>0</formula1>
      <formula2>9.99999999999999E+36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篤史</dc:creator>
  <cp:lastModifiedBy>鈴木 篤史</cp:lastModifiedBy>
  <dcterms:created xsi:type="dcterms:W3CDTF">2026-02-25T23:29:13Z</dcterms:created>
  <dcterms:modified xsi:type="dcterms:W3CDTF">2026-02-26T00:20:01Z</dcterms:modified>
</cp:coreProperties>
</file>