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5_財政G\☆02_調査\000_データ類\04_財政状況資料集\R05決算\99-1_市町村送付用（確定版）\１回目\"/>
    </mc:Choice>
  </mc:AlternateContent>
  <bookViews>
    <workbookView xWindow="-110" yWindow="-110" windowWidth="23260" windowHeight="124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CO34" i="10"/>
  <c r="BW34" i="10"/>
  <c r="BW35" i="10" s="1"/>
  <c r="BW36" i="10" s="1"/>
  <c r="BW37" i="10" s="1"/>
  <c r="BW38" i="10" s="1"/>
  <c r="BW39" i="10" s="1"/>
  <c r="BW40" i="10" s="1"/>
  <c r="BW41" i="10" s="1"/>
  <c r="BW42" i="10" s="1"/>
  <c r="BW43"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C36" i="10"/>
  <c r="AM34" i="10" s="1"/>
  <c r="AM35" i="10" l="1"/>
  <c r="BE34" i="10"/>
</calcChain>
</file>

<file path=xl/sharedStrings.xml><?xml version="1.0" encoding="utf-8"?>
<sst xmlns="http://schemas.openxmlformats.org/spreadsheetml/2006/main" count="1124" uniqueCount="569">
  <si>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</si>
  <si>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</si>
  <si>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</si>
  <si>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</si>
  <si>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</si>
  <si>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</si>
  <si>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</si>
  <si>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</si>
  <si>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</si>
  <si>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</si>
  <si>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</si>
  <si>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</si>
  <si>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</si>
  <si>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</si>
  <si>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</si>
  <si>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</si>
  <si>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</si>
  <si>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</si>
  <si>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</si>
  <si>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</si>
  <si>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</si>
  <si>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</si>
  <si>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</si>
  <si>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</si>
  <si>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</si>
  <si>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</si>
  <si>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</si>
  <si>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</si>
  <si>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</si>
  <si>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</si>
  <si>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</si>
  <si>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</si>
  <si>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</si>
  <si>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</si>
  <si>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</si>
  <si>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</si>
  <si>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</si>
  <si>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</si>
  <si>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</si>
  <si>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</si>
  <si>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</si>
  <si>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</si>
  <si>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</si>
  <si>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</si>
  <si>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</si>
  <si>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</si>
  <si>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</si>
  <si>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</si>
  <si>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</si>
  <si>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</si>
  <si>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</si>
  <si>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</si>
  <si>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</si>
  <si>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</si>
  <si>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</si>
  <si>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</si>
  <si>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</si>
  <si>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</si>
  <si>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</si>
  <si>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</si>
  <si>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</si>
  <si>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</si>
  <si>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</si>
  <si>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</si>
  <si>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</si>
  <si>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</si>
  <si>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</si>
  <si>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</si>
  <si>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</si>
  <si>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</si>
  <si>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</si>
  <si>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</si>
  <si>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</si>
  <si>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</si>
  <si>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</si>
  <si>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</si>
  <si>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</si>
  <si>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</si>
  <si>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</si>
  <si>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</si>
  <si>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</si>
  <si>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</si>
  <si>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</si>
  <si>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</si>
  <si>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</si>
  <si>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</si>
  <si>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</si>
  <si>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</si>
  <si>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</si>
  <si>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</si>
  <si>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</si>
  <si>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</si>
  <si>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</si>
  <si>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</si>
  <si>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開成町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</si>
  <si>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</si>
  <si>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</si>
  <si>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</si>
  <si>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</si>
  <si>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</si>
  <si>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</si>
  <si>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</si>
  <si>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</si>
  <si>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</si>
  <si>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</si>
  <si>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</si>
  <si>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</si>
  <si>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</si>
  <si>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</si>
  <si>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</si>
  <si>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</si>
  <si>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</si>
  <si>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</si>
  <si>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</si>
  <si>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</si>
  <si>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</si>
  <si>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</si>
  <si>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</si>
  <si>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</si>
  <si>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</si>
  <si>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</si>
  <si>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</si>
  <si>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</si>
  <si>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</si>
  <si>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</si>
  <si>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</si>
  <si>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</si>
  <si>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</si>
  <si>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</si>
  <si>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</si>
  <si>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</si>
  <si>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</si>
  <si>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</si>
  <si>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</si>
  <si>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</si>
  <si>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</si>
  <si>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</si>
  <si>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</si>
  <si>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</si>
  <si>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</si>
  <si>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</si>
  <si>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</si>
  <si>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</si>
  <si>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</si>
  <si>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</si>
  <si>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</si>
  <si>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</si>
  <si>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</si>
  <si>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</si>
  <si>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</si>
  <si>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</si>
  <si>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</si>
  <si>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</si>
  <si>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</si>
  <si>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</si>
  <si>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</si>
  <si>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</si>
  <si>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</si>
  <si>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</si>
  <si>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</si>
  <si>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</si>
  <si>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</si>
  <si>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</si>
  <si>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</si>
  <si>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</si>
  <si>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</si>
  <si>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</si>
  <si>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</si>
  <si>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</si>
  <si>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</si>
  <si>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</si>
  <si>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</si>
  <si>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</si>
  <si>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</si>
  <si>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</si>
  <si>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</si>
  <si>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</si>
  <si>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</si>
  <si>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</si>
  <si>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</si>
  <si>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</si>
  <si>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</si>
  <si>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</si>
  <si>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</si>
  <si>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</si>
  <si>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</si>
  <si>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</si>
  <si>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</si>
  <si>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</si>
  <si>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</si>
  <si>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</si>
  <si>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</si>
  <si>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</si>
  <si>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</si>
  <si>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</si>
  <si>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</si>
  <si>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</si>
  <si>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</si>
  <si>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</si>
  <si>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</si>
  <si>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</si>
  <si>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</si>
  <si>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</si>
  <si>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神奈川県開成町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</si>
  <si>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</si>
  <si>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</si>
  <si>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</si>
  <si>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</si>
  <si>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</si>
  <si>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</si>
  <si>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</si>
  <si>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</si>
  <si>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</si>
  <si>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</si>
  <si>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</si>
  <si>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</si>
  <si>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</si>
  <si>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</si>
  <si>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</si>
  <si>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</si>
  <si>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</si>
  <si>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</si>
  <si>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</si>
  <si>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</si>
  <si>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</si>
  <si>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</si>
  <si>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</si>
  <si>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</si>
  <si>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</si>
  <si>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</si>
  <si>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</si>
  <si>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</si>
  <si>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</si>
  <si>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</si>
  <si>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</si>
  <si>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</si>
  <si>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</si>
  <si>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</si>
  <si>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</si>
  <si>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</si>
  <si>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</si>
  <si>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</si>
  <si>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</si>
  <si>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</si>
  <si>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</si>
  <si>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</si>
  <si>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</si>
  <si>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</si>
  <si>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</si>
  <si>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</si>
  <si>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</si>
  <si>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</si>
  <si>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</si>
  <si>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</si>
  <si>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</si>
  <si>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</si>
  <si>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</si>
  <si>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</si>
  <si>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</si>
  <si>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</si>
  <si>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</si>
  <si>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</si>
  <si>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</si>
  <si>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</si>
  <si>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</si>
  <si>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</si>
  <si>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</si>
  <si>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</si>
  <si>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</si>
  <si>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</si>
  <si>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</si>
  <si>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</si>
  <si>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</si>
  <si>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</si>
  <si>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</si>
  <si>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</si>
  <si>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</si>
  <si>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</si>
  <si>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</si>
  <si>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</si>
  <si>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</si>
  <si>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</si>
  <si>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</si>
  <si>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</si>
  <si>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</si>
  <si>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</si>
  <si>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</si>
  <si>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</si>
  <si>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</si>
  <si>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</si>
  <si>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</si>
  <si>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</si>
  <si>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</si>
  <si>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</si>
  <si>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</si>
  <si>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</si>
  <si>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</si>
  <si>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</si>
  <si>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</si>
  <si>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</si>
  <si>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</si>
  <si>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</si>
  <si>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</si>
  <si>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</si>
  <si>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</si>
  <si>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</si>
  <si>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</si>
  <si>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</si>
  <si>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</si>
  <si>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</si>
  <si>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</si>
  <si>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</si>
  <si>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</si>
  <si>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</si>
  <si>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</si>
  <si>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</si>
  <si>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</si>
  <si>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</si>
  <si>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</si>
  <si>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</si>
  <si>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</si>
  <si>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</si>
  <si>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</si>
  <si>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</si>
  <si>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</si>
  <si>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</si>
  <si>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</si>
  <si>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宅地造成</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</si>
  <si>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</si>
  <si>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</si>
  <si>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</si>
  <si>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</si>
  <si>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</si>
  <si>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</si>
  <si>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</si>
  <si>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</si>
  <si>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</si>
  <si>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</si>
  <si>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</si>
  <si>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</si>
  <si>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</si>
  <si>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</si>
  <si>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</si>
  <si>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</si>
  <si>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</si>
  <si>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</si>
  <si>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</si>
  <si>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</si>
  <si>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</si>
  <si>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</si>
  <si>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</si>
  <si>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</si>
  <si>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</si>
  <si>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</si>
  <si>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神奈川県開成町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</si>
  <si>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</si>
  <si>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</si>
  <si>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</si>
  <si>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</si>
  <si>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</si>
  <si>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</si>
  <si>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</si>
  <si>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</si>
  <si>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</si>
  <si>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</si>
  <si>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</si>
  <si>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</si>
  <si>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</si>
  <si>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</si>
  <si>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</si>
  <si>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</si>
  <si>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</si>
  <si>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</si>
  <si>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</si>
  <si>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</si>
  <si>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給食事業特別会計</t>
    <phoneticPr fontId="5"/>
  </si>
  <si>
    <t>駅前通り線周辺地区土地区画整理事業特別会計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</si>
  <si>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</si>
  <si>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</si>
  <si>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</si>
  <si>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</si>
  <si>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</si>
  <si>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</si>
  <si>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</si>
  <si>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</si>
  <si>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</si>
  <si>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</si>
  <si>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</si>
  <si>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</si>
  <si>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</si>
  <si>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</si>
  <si>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</si>
  <si>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</si>
  <si>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</si>
  <si>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</si>
  <si>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</si>
  <si>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駅前通り線周辺地区土地区画整理事業特別会計（公営企業）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</si>
  <si>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</si>
  <si>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</si>
  <si>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</si>
  <si>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</si>
  <si>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</si>
  <si>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</si>
  <si>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</si>
  <si>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</si>
  <si>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</si>
  <si>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</si>
  <si>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</si>
  <si>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</si>
  <si>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</si>
  <si>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</si>
  <si>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</si>
  <si>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</si>
  <si>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</si>
  <si>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</si>
  <si>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</si>
  <si>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</si>
  <si>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</si>
  <si>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</si>
  <si>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</si>
  <si>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</si>
  <si>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</si>
  <si>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</si>
  <si>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</si>
  <si>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</si>
  <si>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</si>
  <si>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</si>
  <si>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</si>
  <si>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</si>
  <si>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</si>
  <si>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</si>
  <si>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</si>
  <si>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</si>
  <si>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</si>
  <si>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</si>
  <si>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</si>
  <si>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</si>
  <si>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</si>
  <si>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</si>
  <si>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</si>
  <si>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</si>
  <si>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</si>
  <si>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</si>
  <si>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</si>
  <si>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</si>
  <si>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</si>
  <si>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</si>
  <si>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</si>
  <si>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</si>
  <si>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</si>
  <si>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</si>
  <si>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</si>
  <si>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</si>
  <si>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</si>
  <si>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</si>
  <si>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</si>
  <si>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</si>
  <si>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</si>
  <si>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</si>
  <si>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</si>
  <si>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</si>
  <si>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</si>
  <si>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</si>
  <si>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</si>
  <si>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</si>
  <si>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</si>
  <si>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</si>
  <si>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</si>
  <si>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</si>
  <si>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</si>
  <si>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</si>
  <si>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</si>
  <si>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</si>
  <si>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</si>
  <si>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</si>
  <si>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</si>
  <si>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</si>
  <si>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</si>
  <si>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</si>
  <si>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</si>
  <si>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</si>
  <si>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</si>
  <si>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</si>
  <si>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</si>
  <si>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</si>
  <si>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</si>
  <si>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</si>
  <si>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</si>
  <si>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</si>
  <si>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</si>
  <si>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</si>
  <si>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</si>
  <si>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</si>
  <si>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</si>
  <si>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</si>
  <si>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</si>
  <si>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</si>
  <si>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</si>
  <si>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</si>
  <si>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</si>
  <si>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</si>
  <si>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</si>
  <si>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</si>
  <si>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</si>
  <si>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</si>
  <si>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</si>
  <si>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</si>
  <si>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</si>
  <si>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</si>
  <si>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</si>
  <si>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</si>
  <si>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</si>
  <si>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</si>
  <si>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</si>
  <si>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</si>
  <si>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</si>
  <si>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</si>
  <si>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</si>
  <si>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</si>
  <si>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</si>
  <si>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</si>
  <si>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</si>
  <si>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</si>
  <si>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</si>
  <si>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</si>
  <si>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</si>
  <si>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</si>
  <si>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</si>
  <si>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</si>
  <si>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</si>
  <si>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</si>
  <si>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</si>
  <si>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</si>
  <si>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5.30</t>
  </si>
  <si>
    <t>水道事業会計</t>
  </si>
  <si>
    <t>一般会計</t>
  </si>
  <si>
    <t>下水道事業会計</t>
  </si>
  <si>
    <t>駅前通り線周辺地区土地区画整理事業特別会計</t>
  </si>
  <si>
    <t>介護保険事業特別会計</t>
  </si>
  <si>
    <t>国民健康保険特別会計</t>
  </si>
  <si>
    <t>後期高齢者医療事業特別会計</t>
  </si>
  <si>
    <t>給食事業特別会計</t>
  </si>
  <si>
    <t>その他会計（赤字）</t>
  </si>
  <si>
    <t>その他会計（黒字）</t>
  </si>
  <si>
    <t>R01</t>
    <phoneticPr fontId="5"/>
  </si>
  <si>
    <t>R02</t>
    <phoneticPr fontId="5"/>
  </si>
  <si>
    <t>R03</t>
    <phoneticPr fontId="5"/>
  </si>
  <si>
    <t>R04</t>
    <phoneticPr fontId="5"/>
  </si>
  <si>
    <t>R05</t>
    <phoneticPr fontId="5"/>
  </si>
  <si>
    <t>-</t>
    <phoneticPr fontId="2"/>
  </si>
  <si>
    <t>足柄上衛生組合</t>
    <rPh sb="0" eb="2">
      <t>アシガラ</t>
    </rPh>
    <rPh sb="2" eb="3">
      <t>カミ</t>
    </rPh>
    <rPh sb="3" eb="5">
      <t>エイセイ</t>
    </rPh>
    <rPh sb="5" eb="7">
      <t>クミアイ</t>
    </rPh>
    <phoneticPr fontId="2"/>
  </si>
  <si>
    <t>足柄西部清掃組合</t>
    <rPh sb="0" eb="2">
      <t>アシガラ</t>
    </rPh>
    <rPh sb="2" eb="4">
      <t>セイブ</t>
    </rPh>
    <rPh sb="4" eb="6">
      <t>セイソウ</t>
    </rPh>
    <rPh sb="6" eb="8">
      <t>クミアイ</t>
    </rPh>
    <phoneticPr fontId="2"/>
  </si>
  <si>
    <t>南足柄市外五ヶ市町組合</t>
    <rPh sb="0" eb="1">
      <t>ミナミ</t>
    </rPh>
    <rPh sb="3" eb="4">
      <t>シ</t>
    </rPh>
    <rPh sb="4" eb="5">
      <t>ホカ</t>
    </rPh>
    <rPh sb="5" eb="6">
      <t>ゴ</t>
    </rPh>
    <rPh sb="7" eb="8">
      <t>シ</t>
    </rPh>
    <rPh sb="8" eb="9">
      <t>マチ</t>
    </rPh>
    <rPh sb="9" eb="11">
      <t>クミアイ</t>
    </rPh>
    <phoneticPr fontId="2"/>
  </si>
  <si>
    <t>南足柄市外二ヶ町組合</t>
    <rPh sb="0" eb="1">
      <t>ミナミ</t>
    </rPh>
    <rPh sb="3" eb="4">
      <t>シ</t>
    </rPh>
    <rPh sb="4" eb="5">
      <t>ホカ</t>
    </rPh>
    <rPh sb="5" eb="6">
      <t>ニ</t>
    </rPh>
    <rPh sb="7" eb="8">
      <t>マチ</t>
    </rPh>
    <rPh sb="8" eb="10">
      <t>クミアイ</t>
    </rPh>
    <phoneticPr fontId="2"/>
  </si>
  <si>
    <t>南足柄市・山北町・開成町一部事務組合</t>
    <rPh sb="0" eb="1">
      <t>ミナミ</t>
    </rPh>
    <rPh sb="1" eb="3">
      <t>アシガラ</t>
    </rPh>
    <rPh sb="3" eb="4">
      <t>シ</t>
    </rPh>
    <rPh sb="5" eb="8">
      <t>ヤマキタマチ</t>
    </rPh>
    <rPh sb="9" eb="12">
      <t>カイセイマチ</t>
    </rPh>
    <rPh sb="12" eb="14">
      <t>イチブ</t>
    </rPh>
    <rPh sb="14" eb="16">
      <t>ジム</t>
    </rPh>
    <rPh sb="16" eb="18">
      <t>クミアイ</t>
    </rPh>
    <phoneticPr fontId="2"/>
  </si>
  <si>
    <t>南足柄市外四ヶ市町組合</t>
    <rPh sb="0" eb="1">
      <t>ミナミ</t>
    </rPh>
    <rPh sb="3" eb="4">
      <t>シ</t>
    </rPh>
    <rPh sb="4" eb="5">
      <t>ホカ</t>
    </rPh>
    <rPh sb="5" eb="6">
      <t>ヨン</t>
    </rPh>
    <rPh sb="7" eb="8">
      <t>シ</t>
    </rPh>
    <rPh sb="8" eb="9">
      <t>マチ</t>
    </rPh>
    <rPh sb="9" eb="11">
      <t>クミアイ</t>
    </rPh>
    <phoneticPr fontId="2"/>
  </si>
  <si>
    <t>松田町外二ヶ町組合</t>
    <rPh sb="0" eb="3">
      <t>マツダマチ</t>
    </rPh>
    <rPh sb="3" eb="4">
      <t>ホカ</t>
    </rPh>
    <rPh sb="4" eb="5">
      <t>２</t>
    </rPh>
    <rPh sb="6" eb="7">
      <t>マチ</t>
    </rPh>
    <rPh sb="7" eb="9">
      <t>クミアイ</t>
    </rPh>
    <phoneticPr fontId="2"/>
  </si>
  <si>
    <t>松田町外三ヶ町組合</t>
    <rPh sb="0" eb="3">
      <t>マツダマチ</t>
    </rPh>
    <rPh sb="3" eb="4">
      <t>ホカ</t>
    </rPh>
    <rPh sb="4" eb="5">
      <t>３</t>
    </rPh>
    <rPh sb="6" eb="7">
      <t>マチ</t>
    </rPh>
    <rPh sb="7" eb="9">
      <t>クミアイ</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</si>
  <si>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</si>
  <si>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</si>
  <si>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神奈川県後期高齢者医療広域連合（医療事業会計）</t>
    <rPh sb="0" eb="4">
      <t>カナガワケン</t>
    </rPh>
    <rPh sb="4" eb="6">
      <t>コウキ</t>
    </rPh>
    <rPh sb="6" eb="9">
      <t>コウレイシャ</t>
    </rPh>
    <rPh sb="9" eb="11">
      <t>イリョウ</t>
    </rPh>
    <rPh sb="11" eb="13">
      <t>コウイキ</t>
    </rPh>
    <rPh sb="13" eb="15">
      <t>レンゴウ</t>
    </rPh>
    <rPh sb="16" eb="18">
      <t>イリョウ</t>
    </rPh>
    <rPh sb="18" eb="20">
      <t>ジギョウ</t>
    </rPh>
    <rPh sb="20" eb="22">
      <t>カイケイ</t>
    </rPh>
    <phoneticPr fontId="2"/>
  </si>
  <si>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2"/>
  </si>
  <si>
    <t>〇</t>
    <phoneticPr fontId="2"/>
  </si>
  <si>
    <t>開成町土地開発公社</t>
    <rPh sb="0" eb="9">
      <t>カイセイマチトチカイハツコウシャ</t>
    </rPh>
    <phoneticPr fontId="2"/>
  </si>
  <si>
    <t>公共施設整備基金</t>
    <rPh sb="0" eb="8">
      <t>コウキョウシセツセイビキキン</t>
    </rPh>
    <phoneticPr fontId="5"/>
  </si>
  <si>
    <t>学校校舎等整備基金</t>
    <rPh sb="0" eb="9">
      <t>ガッコウコウシャトウセイビキキン</t>
    </rPh>
    <phoneticPr fontId="2"/>
  </si>
  <si>
    <t>育英奨学金貸付基金</t>
    <rPh sb="0" eb="9">
      <t>イクエイショウガクキンカシツケキキン</t>
    </rPh>
    <phoneticPr fontId="2"/>
  </si>
  <si>
    <t>森林環境譲与税基金</t>
    <rPh sb="0" eb="9">
      <t>シンリンカンキョウジョウヨゼイキキン</t>
    </rPh>
    <phoneticPr fontId="2"/>
  </si>
  <si>
    <t>開成の夢を育てるあじさい基金</t>
    <rPh sb="0" eb="2">
      <t>カイセイ</t>
    </rPh>
    <rPh sb="3" eb="4">
      <t>ユメ</t>
    </rPh>
    <rPh sb="5" eb="6">
      <t>ソダ</t>
    </rPh>
    <rPh sb="12" eb="14">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</si>
</sst>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96248</c:v>
                </c:pt>
                <c:pt idx="2">
                  <c:v>76413</c:v>
                </c:pt>
                <c:pt idx="3">
                  <c:v>66481</c:v>
                </c:pt>
                <c:pt idx="4">
                  <c:v>67825</c:v>
                </c:pt>
              </c:numCache>
            </c:numRef>
          </c:val>
          <c:smooth val="0"/>
          <c:extLst>
            <c:ext xmlns:c16="http://schemas.microsoft.com/office/drawing/2014/chart" uri="{C3380CC4-5D6E-409C-BE32-E72D297353CC}">
              <c16:uniqueId val="{00000000-5D08-4C36-B2A3-7DDD6356845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152471</c:v>
                </c:pt>
                <c:pt idx="1">
                  <c:v>46662</c:v>
                </c:pt>
                <c:pt idx="2">
                  <c:v>36612</c:v>
                </c:pt>
                <c:pt idx="3">
                  <c:v>51016</c:v>
                </c:pt>
                <c:pt idx="4">
                  <c:v>62573</c:v>
                </c:pt>
              </c:numCache>
            </c:numRef>
          </c:val>
          <c:smooth val="0"/>
          <c:extLst>
            <c:ext xmlns:c16="http://schemas.microsoft.com/office/drawing/2014/chart" uri="{C3380CC4-5D6E-409C-BE32-E72D297353CC}">
              <c16:uniqueId val="{00000001-5D08-4C36-B2A3-7DDD6356845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9.56</c:v>
                </c:pt>
                <c:pt idx="1">
                  <c:v>11.57</c:v>
                </c:pt>
                <c:pt idx="2">
                  <c:v>12.04</c:v>
                </c:pt>
                <c:pt idx="3">
                  <c:v>11.47</c:v>
                </c:pt>
                <c:pt idx="4">
                  <c:v>11.61</c:v>
                </c:pt>
              </c:numCache>
            </c:numRef>
          </c:val>
          <c:extLst>
            <c:ext xmlns:c16="http://schemas.microsoft.com/office/drawing/2014/chart" uri="{C3380CC4-5D6E-409C-BE32-E72D297353CC}">
              <c16:uniqueId val="{00000000-08F7-44C0-BCCA-DC1C921A5E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14.89</c:v>
                </c:pt>
                <c:pt idx="1">
                  <c:v>14.23</c:v>
                </c:pt>
                <c:pt idx="2">
                  <c:v>26.81</c:v>
                </c:pt>
                <c:pt idx="3">
                  <c:v>22.51</c:v>
                </c:pt>
                <c:pt idx="4">
                  <c:v>25.21</c:v>
                </c:pt>
              </c:numCache>
            </c:numRef>
          </c:val>
          <c:extLst>
            <c:ext xmlns:c16="http://schemas.microsoft.com/office/drawing/2014/chart" uri="{C3380CC4-5D6E-409C-BE32-E72D297353CC}">
              <c16:uniqueId val="{00000001-08F7-44C0-BCCA-DC1C921A5E3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2.12</c:v>
                </c:pt>
                <c:pt idx="1">
                  <c:v>2.44</c:v>
                </c:pt>
                <c:pt idx="2">
                  <c:v>14.96</c:v>
                </c:pt>
                <c:pt idx="3">
                  <c:v>-5.3</c:v>
                </c:pt>
                <c:pt idx="4">
                  <c:v>3.52</c:v>
                </c:pt>
              </c:numCache>
            </c:numRef>
          </c:val>
          <c:smooth val="0"/>
          <c:extLst>
            <c:ext xmlns:c16="http://schemas.microsoft.com/office/drawing/2014/chart" uri="{C3380CC4-5D6E-409C-BE32-E72D297353CC}">
              <c16:uniqueId val="{00000002-08F7-44C0-BCCA-DC1C921A5E3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0-BC03-4528-BA55-D27BF9BA33A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C03-4528-BA55-D27BF9BA33A9}"/>
            </c:ext>
          </c:extLst>
        </c:ser>
        <c:ser>
          <c:idx val="2"/>
          <c:order val="2"/>
          <c:tx>
            <c:strRef>
              <c:f>データシート!$A$29</c:f>
              <c:strCache>
                <c:ptCount val="1"/>
                <c:pt idx="0">
                  <c:v>給食事業特別会計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0.03</c:v>
                </c:pt>
                <c:pt idx="8">
                  <c:v>#N/A</c:v>
                </c:pt>
                <c:pt idx="9">
                  <c:v>0.02</c:v>
                </c:pt>
              </c:numCache>
            </c:numRef>
          </c:val>
          <c:extLst>
            <c:ext xmlns:c16="http://schemas.microsoft.com/office/drawing/2014/chart" uri="{C3380CC4-5D6E-409C-BE32-E72D297353CC}">
              <c16:uniqueId val="{00000002-BC03-4528-BA55-D27BF9BA33A9}"/>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0.23</c:v>
                </c:pt>
                <c:pt idx="2">
                  <c:v>#N/A</c:v>
                </c:pt>
                <c:pt idx="3">
                  <c:v>0.26</c:v>
                </c:pt>
                <c:pt idx="4">
                  <c:v>#N/A</c:v>
                </c:pt>
                <c:pt idx="5">
                  <c:v>0.01</c:v>
                </c:pt>
                <c:pt idx="6">
                  <c:v>#N/A</c:v>
                </c:pt>
                <c:pt idx="7">
                  <c:v>0.16</c:v>
                </c:pt>
                <c:pt idx="8">
                  <c:v>#N/A</c:v>
                </c:pt>
                <c:pt idx="9">
                  <c:v>0.4</c:v>
                </c:pt>
              </c:numCache>
            </c:numRef>
          </c:val>
          <c:extLst>
            <c:ext xmlns:c16="http://schemas.microsoft.com/office/drawing/2014/chart" uri="{C3380CC4-5D6E-409C-BE32-E72D297353CC}">
              <c16:uniqueId val="{00000003-BC03-4528-BA55-D27BF9BA33A9}"/>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1.7</c:v>
                </c:pt>
                <c:pt idx="2">
                  <c:v>#N/A</c:v>
                </c:pt>
                <c:pt idx="3">
                  <c:v>1.63</c:v>
                </c:pt>
                <c:pt idx="4">
                  <c:v>#N/A</c:v>
                </c:pt>
                <c:pt idx="5">
                  <c:v>1.7</c:v>
                </c:pt>
                <c:pt idx="6">
                  <c:v>#N/A</c:v>
                </c:pt>
                <c:pt idx="7">
                  <c:v>1.89</c:v>
                </c:pt>
                <c:pt idx="8">
                  <c:v>#N/A</c:v>
                </c:pt>
                <c:pt idx="9">
                  <c:v>0.67</c:v>
                </c:pt>
              </c:numCache>
            </c:numRef>
          </c:val>
          <c:extLst>
            <c:ext xmlns:c16="http://schemas.microsoft.com/office/drawing/2014/chart" uri="{C3380CC4-5D6E-409C-BE32-E72D297353CC}">
              <c16:uniqueId val="{00000004-BC03-4528-BA55-D27BF9BA33A9}"/>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0.94</c:v>
                </c:pt>
                <c:pt idx="2">
                  <c:v>#N/A</c:v>
                </c:pt>
                <c:pt idx="3">
                  <c:v>1.04</c:v>
                </c:pt>
                <c:pt idx="4">
                  <c:v>#N/A</c:v>
                </c:pt>
                <c:pt idx="5">
                  <c:v>1.39</c:v>
                </c:pt>
                <c:pt idx="6">
                  <c:v>#N/A</c:v>
                </c:pt>
                <c:pt idx="7">
                  <c:v>1.01</c:v>
                </c:pt>
                <c:pt idx="8">
                  <c:v>#N/A</c:v>
                </c:pt>
                <c:pt idx="9">
                  <c:v>0.74</c:v>
                </c:pt>
              </c:numCache>
            </c:numRef>
          </c:val>
          <c:extLst>
            <c:ext xmlns:c16="http://schemas.microsoft.com/office/drawing/2014/chart" uri="{C3380CC4-5D6E-409C-BE32-E72D297353CC}">
              <c16:uniqueId val="{00000005-BC03-4528-BA55-D27BF9BA33A9}"/>
            </c:ext>
          </c:extLst>
        </c:ser>
        <c:ser>
          <c:idx val="6"/>
          <c:order val="6"/>
          <c:tx>
            <c:strRef>
              <c:f>データシート!$A$33</c:f>
              <c:strCache>
                <c:ptCount val="1"/>
                <c:pt idx="0">
                  <c:v>駅前通り線周辺地区土地区画整理事業特別会計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#N/A</c:v>
                </c:pt>
                <c:pt idx="5">
                  <c:v>0.02</c:v>
                </c:pt>
                <c:pt idx="6">
                  <c:v>#N/A</c:v>
                </c:pt>
                <c:pt idx="7">
                  <c:v>0.74</c:v>
                </c:pt>
                <c:pt idx="8">
                  <c:v>#N/A</c:v>
                </c:pt>
                <c:pt idx="9">
                  <c:v>1.69</c:v>
                </c:pt>
              </c:numCache>
            </c:numRef>
          </c:val>
          <c:extLst>
            <c:ext xmlns:c16="http://schemas.microsoft.com/office/drawing/2014/chart" uri="{C3380CC4-5D6E-409C-BE32-E72D297353CC}">
              <c16:uniqueId val="{00000006-BC03-4528-BA55-D27BF9BA33A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0.96</c:v>
                </c:pt>
                <c:pt idx="2">
                  <c:v>#N/A</c:v>
                </c:pt>
                <c:pt idx="3">
                  <c:v>1.4</c:v>
                </c:pt>
                <c:pt idx="4">
                  <c:v>#N/A</c:v>
                </c:pt>
                <c:pt idx="5">
                  <c:v>2.89</c:v>
                </c:pt>
                <c:pt idx="6">
                  <c:v>#N/A</c:v>
                </c:pt>
                <c:pt idx="7">
                  <c:v>3.74</c:v>
                </c:pt>
                <c:pt idx="8">
                  <c:v>#N/A</c:v>
                </c:pt>
                <c:pt idx="9">
                  <c:v>4.9400000000000004</c:v>
                </c:pt>
              </c:numCache>
            </c:numRef>
          </c:val>
          <c:extLst>
            <c:ext xmlns:c16="http://schemas.microsoft.com/office/drawing/2014/chart" uri="{C3380CC4-5D6E-409C-BE32-E72D297353CC}">
              <c16:uniqueId val="{00000007-BC03-4528-BA55-D27BF9BA33A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9.5399999999999991</c:v>
                </c:pt>
                <c:pt idx="2">
                  <c:v>#N/A</c:v>
                </c:pt>
                <c:pt idx="3">
                  <c:v>11.55</c:v>
                </c:pt>
                <c:pt idx="4">
                  <c:v>#N/A</c:v>
                </c:pt>
                <c:pt idx="5">
                  <c:v>12</c:v>
                </c:pt>
                <c:pt idx="6">
                  <c:v>#N/A</c:v>
                </c:pt>
                <c:pt idx="7">
                  <c:v>10.69</c:v>
                </c:pt>
                <c:pt idx="8">
                  <c:v>#N/A</c:v>
                </c:pt>
                <c:pt idx="9">
                  <c:v>9.8800000000000008</c:v>
                </c:pt>
              </c:numCache>
            </c:numRef>
          </c:val>
          <c:extLst>
            <c:ext xmlns:c16="http://schemas.microsoft.com/office/drawing/2014/chart" uri="{C3380CC4-5D6E-409C-BE32-E72D297353CC}">
              <c16:uniqueId val="{00000008-BC03-4528-BA55-D27BF9BA33A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13.68</c:v>
                </c:pt>
                <c:pt idx="2">
                  <c:v>#N/A</c:v>
                </c:pt>
                <c:pt idx="3">
                  <c:v>11.95</c:v>
                </c:pt>
                <c:pt idx="4">
                  <c:v>#N/A</c:v>
                </c:pt>
                <c:pt idx="5">
                  <c:v>11.12</c:v>
                </c:pt>
                <c:pt idx="6">
                  <c:v>#N/A</c:v>
                </c:pt>
                <c:pt idx="7">
                  <c:v>12.27</c:v>
                </c:pt>
                <c:pt idx="8">
                  <c:v>#N/A</c:v>
                </c:pt>
                <c:pt idx="9">
                  <c:v>12.26</c:v>
                </c:pt>
              </c:numCache>
            </c:numRef>
          </c:val>
          <c:extLst>
            <c:ext xmlns:c16="http://schemas.microsoft.com/office/drawing/2014/chart" uri="{C3380CC4-5D6E-409C-BE32-E72D297353CC}">
              <c16:uniqueId val="{00000009-BC03-4528-BA55-D27BF9BA33A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444</c:v>
                </c:pt>
                <c:pt idx="5">
                  <c:v>446</c:v>
                </c:pt>
                <c:pt idx="8">
                  <c:v>444</c:v>
                </c:pt>
                <c:pt idx="11">
                  <c:v>437</c:v>
                </c:pt>
                <c:pt idx="14">
                  <c:v>450</c:v>
                </c:pt>
              </c:numCache>
            </c:numRef>
          </c:val>
          <c:extLst>
            <c:ext xmlns:c16="http://schemas.microsoft.com/office/drawing/2014/chart" uri="{C3380CC4-5D6E-409C-BE32-E72D297353CC}">
              <c16:uniqueId val="{00000000-D1E2-484C-975D-C18DB352E74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1E2-484C-975D-C18DB352E74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38</c:v>
                </c:pt>
                <c:pt idx="3">
                  <c:v>38</c:v>
                </c:pt>
                <c:pt idx="6">
                  <c:v>38</c:v>
                </c:pt>
                <c:pt idx="9">
                  <c:v>38</c:v>
                </c:pt>
                <c:pt idx="12">
                  <c:v>45</c:v>
                </c:pt>
              </c:numCache>
            </c:numRef>
          </c:val>
          <c:extLst>
            <c:ext xmlns:c16="http://schemas.microsoft.com/office/drawing/2014/chart" uri="{C3380CC4-5D6E-409C-BE32-E72D297353CC}">
              <c16:uniqueId val="{00000002-D1E2-484C-975D-C18DB352E74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37</c:v>
                </c:pt>
                <c:pt idx="3">
                  <c:v>37</c:v>
                </c:pt>
                <c:pt idx="6">
                  <c:v>14</c:v>
                </c:pt>
                <c:pt idx="9">
                  <c:v>1</c:v>
                </c:pt>
                <c:pt idx="12">
                  <c:v>2</c:v>
                </c:pt>
              </c:numCache>
            </c:numRef>
          </c:val>
          <c:extLst>
            <c:ext xmlns:c16="http://schemas.microsoft.com/office/drawing/2014/chart" uri="{C3380CC4-5D6E-409C-BE32-E72D297353CC}">
              <c16:uniqueId val="{00000003-D1E2-484C-975D-C18DB352E74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121</c:v>
                </c:pt>
                <c:pt idx="3">
                  <c:v>127</c:v>
                </c:pt>
                <c:pt idx="6">
                  <c:v>67</c:v>
                </c:pt>
                <c:pt idx="9">
                  <c:v>117</c:v>
                </c:pt>
                <c:pt idx="12">
                  <c:v>127</c:v>
                </c:pt>
              </c:numCache>
            </c:numRef>
          </c:val>
          <c:extLst>
            <c:ext xmlns:c16="http://schemas.microsoft.com/office/drawing/2014/chart" uri="{C3380CC4-5D6E-409C-BE32-E72D297353CC}">
              <c16:uniqueId val="{00000004-D1E2-484C-975D-C18DB352E74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E2-484C-975D-C18DB352E74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1E2-484C-975D-C18DB352E74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450</c:v>
                </c:pt>
                <c:pt idx="3">
                  <c:v>457</c:v>
                </c:pt>
                <c:pt idx="6">
                  <c:v>471</c:v>
                </c:pt>
                <c:pt idx="9">
                  <c:v>500</c:v>
                </c:pt>
                <c:pt idx="12">
                  <c:v>578</c:v>
                </c:pt>
              </c:numCache>
            </c:numRef>
          </c:val>
          <c:extLst>
            <c:ext xmlns:c16="http://schemas.microsoft.com/office/drawing/2014/chart" uri="{C3380CC4-5D6E-409C-BE32-E72D297353CC}">
              <c16:uniqueId val="{00000007-D1E2-484C-975D-C18DB352E74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202</c:v>
                </c:pt>
                <c:pt idx="2">
                  <c:v>#N/A</c:v>
                </c:pt>
                <c:pt idx="3">
                  <c:v>#N/A</c:v>
                </c:pt>
                <c:pt idx="4">
                  <c:v>213</c:v>
                </c:pt>
                <c:pt idx="5">
                  <c:v>#N/A</c:v>
                </c:pt>
                <c:pt idx="6">
                  <c:v>#N/A</c:v>
                </c:pt>
                <c:pt idx="7">
                  <c:v>146</c:v>
                </c:pt>
                <c:pt idx="8">
                  <c:v>#N/A</c:v>
                </c:pt>
                <c:pt idx="9">
                  <c:v>#N/A</c:v>
                </c:pt>
                <c:pt idx="10">
                  <c:v>219</c:v>
                </c:pt>
                <c:pt idx="11">
                  <c:v>#N/A</c:v>
                </c:pt>
                <c:pt idx="12">
                  <c:v>#N/A</c:v>
                </c:pt>
                <c:pt idx="13">
                  <c:v>302</c:v>
                </c:pt>
                <c:pt idx="14">
                  <c:v>#N/A</c:v>
                </c:pt>
              </c:numCache>
            </c:numRef>
          </c:val>
          <c:smooth val="0"/>
          <c:extLst>
            <c:ext xmlns:c16="http://schemas.microsoft.com/office/drawing/2014/chart" uri="{C3380CC4-5D6E-409C-BE32-E72D297353CC}">
              <c16:uniqueId val="{00000008-D1E2-484C-975D-C18DB352E74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5345</c:v>
                </c:pt>
                <c:pt idx="5">
                  <c:v>5364</c:v>
                </c:pt>
                <c:pt idx="8">
                  <c:v>5479</c:v>
                </c:pt>
                <c:pt idx="11">
                  <c:v>5206</c:v>
                </c:pt>
                <c:pt idx="14">
                  <c:v>4978</c:v>
                </c:pt>
              </c:numCache>
            </c:numRef>
          </c:val>
          <c:extLst>
            <c:ext xmlns:c16="http://schemas.microsoft.com/office/drawing/2014/chart" uri="{C3380CC4-5D6E-409C-BE32-E72D297353CC}">
              <c16:uniqueId val="{00000000-9D21-4511-819F-FDFFD1DF35C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D21-4511-819F-FDFFD1DF35C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1536</c:v>
                </c:pt>
                <c:pt idx="5">
                  <c:v>1523</c:v>
                </c:pt>
                <c:pt idx="8">
                  <c:v>2477</c:v>
                </c:pt>
                <c:pt idx="11">
                  <c:v>2376</c:v>
                </c:pt>
                <c:pt idx="14">
                  <c:v>2477</c:v>
                </c:pt>
              </c:numCache>
            </c:numRef>
          </c:val>
          <c:extLst>
            <c:ext xmlns:c16="http://schemas.microsoft.com/office/drawing/2014/chart" uri="{C3380CC4-5D6E-409C-BE32-E72D297353CC}">
              <c16:uniqueId val="{00000002-9D21-4511-819F-FDFFD1DF35C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D21-4511-819F-FDFFD1DF35C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D21-4511-819F-FDFFD1DF35C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D21-4511-819F-FDFFD1DF35C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703</c:v>
                </c:pt>
                <c:pt idx="3">
                  <c:v>714</c:v>
                </c:pt>
                <c:pt idx="6">
                  <c:v>688</c:v>
                </c:pt>
                <c:pt idx="9">
                  <c:v>588</c:v>
                </c:pt>
                <c:pt idx="12">
                  <c:v>585</c:v>
                </c:pt>
              </c:numCache>
            </c:numRef>
          </c:val>
          <c:extLst>
            <c:ext xmlns:c16="http://schemas.microsoft.com/office/drawing/2014/chart" uri="{C3380CC4-5D6E-409C-BE32-E72D297353CC}">
              <c16:uniqueId val="{00000006-9D21-4511-819F-FDFFD1DF35C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58</c:v>
                </c:pt>
                <c:pt idx="3">
                  <c:v>32</c:v>
                </c:pt>
                <c:pt idx="6">
                  <c:v>19</c:v>
                </c:pt>
                <c:pt idx="9">
                  <c:v>37</c:v>
                </c:pt>
                <c:pt idx="12">
                  <c:v>61</c:v>
                </c:pt>
              </c:numCache>
            </c:numRef>
          </c:val>
          <c:extLst>
            <c:ext xmlns:c16="http://schemas.microsoft.com/office/drawing/2014/chart" uri="{C3380CC4-5D6E-409C-BE32-E72D297353CC}">
              <c16:uniqueId val="{00000007-9D21-4511-819F-FDFFD1DF35C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1241</c:v>
                </c:pt>
                <c:pt idx="3">
                  <c:v>1140</c:v>
                </c:pt>
                <c:pt idx="6">
                  <c:v>826</c:v>
                </c:pt>
                <c:pt idx="9">
                  <c:v>808</c:v>
                </c:pt>
                <c:pt idx="12">
                  <c:v>823</c:v>
                </c:pt>
              </c:numCache>
            </c:numRef>
          </c:val>
          <c:extLst>
            <c:ext xmlns:c16="http://schemas.microsoft.com/office/drawing/2014/chart" uri="{C3380CC4-5D6E-409C-BE32-E72D297353CC}">
              <c16:uniqueId val="{00000008-9D21-4511-819F-FDFFD1DF35C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242</c:v>
                </c:pt>
                <c:pt idx="3">
                  <c:v>204</c:v>
                </c:pt>
                <c:pt idx="6">
                  <c:v>227</c:v>
                </c:pt>
                <c:pt idx="9">
                  <c:v>189</c:v>
                </c:pt>
                <c:pt idx="12">
                  <c:v>144</c:v>
                </c:pt>
              </c:numCache>
            </c:numRef>
          </c:val>
          <c:extLst>
            <c:ext xmlns:c16="http://schemas.microsoft.com/office/drawing/2014/chart" uri="{C3380CC4-5D6E-409C-BE32-E72D297353CC}">
              <c16:uniqueId val="{00000009-9D21-4511-819F-FDFFD1DF35C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6707</c:v>
                </c:pt>
                <c:pt idx="3">
                  <c:v>6870</c:v>
                </c:pt>
                <c:pt idx="6">
                  <c:v>7137</c:v>
                </c:pt>
                <c:pt idx="9">
                  <c:v>7069</c:v>
                </c:pt>
                <c:pt idx="12">
                  <c:v>7113</c:v>
                </c:pt>
              </c:numCache>
            </c:numRef>
          </c:val>
          <c:extLst>
            <c:ext xmlns:c16="http://schemas.microsoft.com/office/drawing/2014/chart" uri="{C3380CC4-5D6E-409C-BE32-E72D297353CC}">
              <c16:uniqueId val="{0000000A-9D21-4511-819F-FDFFD1DF35C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2070</c:v>
                </c:pt>
                <c:pt idx="2">
                  <c:v>#N/A</c:v>
                </c:pt>
                <c:pt idx="3">
                  <c:v>#N/A</c:v>
                </c:pt>
                <c:pt idx="4">
                  <c:v>2073</c:v>
                </c:pt>
                <c:pt idx="5">
                  <c:v>#N/A</c:v>
                </c:pt>
                <c:pt idx="6">
                  <c:v>#N/A</c:v>
                </c:pt>
                <c:pt idx="7">
                  <c:v>942</c:v>
                </c:pt>
                <c:pt idx="8">
                  <c:v>#N/A</c:v>
                </c:pt>
                <c:pt idx="9">
                  <c:v>#N/A</c:v>
                </c:pt>
                <c:pt idx="10">
                  <c:v>1110</c:v>
                </c:pt>
                <c:pt idx="11">
                  <c:v>#N/A</c:v>
                </c:pt>
                <c:pt idx="12">
                  <c:v>#N/A</c:v>
                </c:pt>
                <c:pt idx="13">
                  <c:v>1271</c:v>
                </c:pt>
                <c:pt idx="14">
                  <c:v>#N/A</c:v>
                </c:pt>
              </c:numCache>
            </c:numRef>
          </c:val>
          <c:smooth val="0"/>
          <c:extLst>
            <c:ext xmlns:c16="http://schemas.microsoft.com/office/drawing/2014/chart" uri="{C3380CC4-5D6E-409C-BE32-E72D297353CC}">
              <c16:uniqueId val="{0000000B-9D21-4511-819F-FDFFD1DF35C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1180</c:v>
                </c:pt>
                <c:pt idx="1">
                  <c:v>980</c:v>
                </c:pt>
                <c:pt idx="2">
                  <c:v>1120</c:v>
                </c:pt>
              </c:numCache>
            </c:numRef>
          </c:val>
          <c:extLst>
            <c:ext xmlns:c16="http://schemas.microsoft.com/office/drawing/2014/chart" uri="{C3380CC4-5D6E-409C-BE32-E72D297353CC}">
              <c16:uniqueId val="{00000000-D789-4E20-9FD9-BA69D7114E6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13</c:v>
                </c:pt>
                <c:pt idx="1">
                  <c:v>13</c:v>
                </c:pt>
                <c:pt idx="2">
                  <c:v>34</c:v>
                </c:pt>
              </c:numCache>
            </c:numRef>
          </c:val>
          <c:extLst>
            <c:ext xmlns:c16="http://schemas.microsoft.com/office/drawing/2014/chart" uri="{C3380CC4-5D6E-409C-BE32-E72D297353CC}">
              <c16:uniqueId val="{00000001-D789-4E20-9FD9-BA69D7114E6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748</c:v>
                </c:pt>
                <c:pt idx="1">
                  <c:v>837</c:v>
                </c:pt>
                <c:pt idx="2">
                  <c:v>767</c:v>
                </c:pt>
              </c:numCache>
            </c:numRef>
          </c:val>
          <c:extLst>
            <c:ext xmlns:c16="http://schemas.microsoft.com/office/drawing/2014/chart" uri="{C3380CC4-5D6E-409C-BE32-E72D297353CC}">
              <c16:uniqueId val="{00000002-D789-4E20-9FD9-BA69D7114E6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神奈川県開成町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18,649
18,468
6.55
8,552,892
7,917,698
515,745
4,443,199
7,112,741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開成町南部地区を中心に人口の増加が続き、これに伴う町民税の増収等により基準財政収入額は増加傾向にある。一方で、基準財政需要額についても厚生費を中心に増加傾向にあり、基準財政収入額の増加を上回っていることから、財政力指数は下落傾向にある。</a:t>
          </a:r>
        </a:p>
        <a:p>
          <a:r>
            <a:rPr kumimoji="1" lang="ja-JP" altLang="en-US" sz="1300">
              <a:latin typeface="ＭＳ Ｐゴシック" panose="020B0600070205080204" pitchFamily="50" charset="-128"/>
              <a:ea typeface="ＭＳ Ｐゴシック" panose="020B0600070205080204" pitchFamily="50" charset="-128"/>
            </a:rPr>
            <a:t>　人口の維持又は増は、持続可能な町政運営に不可欠な要素であり、現在の傾向を悲観的に捉えておらず、人口構造を意識し、出生率を上げるため、子どもを安心して生み、育てる環境整備等施策を引き続き展開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605</xdr:rowOff>
    </xdr:from>
    <xdr:to>
      <xdr:col>23</xdr:col>
      <xdr:colOff>133350</xdr:colOff>
      <xdr:row>40</xdr:row>
      <xdr:rowOff>46567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858605"/>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7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40</xdr:row>
      <xdr:rowOff>605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82413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169031</xdr:rowOff>
    </xdr:from>
    <xdr:to>
      <xdr:col>19</xdr:col>
      <xdr:colOff>184150</xdr:colOff>
      <xdr:row>42</xdr:row>
      <xdr:rowOff>99181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83958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8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80131</xdr:rowOff>
    </xdr:from>
    <xdr:to>
      <xdr:col>15</xdr:col>
      <xdr:colOff>82550</xdr:colOff>
      <xdr:row>39</xdr:row>
      <xdr:rowOff>137583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76668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72468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80131</xdr:rowOff>
    </xdr:from>
    <xdr:to>
      <xdr:col>11</xdr:col>
      <xdr:colOff>31750</xdr:colOff>
      <xdr:row>39</xdr:row>
      <xdr:rowOff>91622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67666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49486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121255</xdr:rowOff>
    </xdr:from>
    <xdr:to>
      <xdr:col>19</xdr:col>
      <xdr:colOff>184150</xdr:colOff>
      <xdr:row>40</xdr:row>
      <xdr:rowOff>51405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61582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57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29331</xdr:rowOff>
    </xdr:from>
    <xdr:to>
      <xdr:col>11</xdr:col>
      <xdr:colOff>82550</xdr:colOff>
      <xdr:row>39</xdr:row>
      <xdr:rowOff>130931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141108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48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当該比率の分母となる経常的な収入において、町民税（法人）の増に加え普通交付税の増が重なったことから、比率としては大幅減となった。これは、普通交付税における法人町民税の基準財政収入額算定の仕組み上生じたものである。令和４年度、令和５年度は平年並みの数値に戻ったと考えられる。令和５年度は、個人町民税の増収等により前年度比で数値が改善した。</a:t>
          </a:r>
        </a:p>
        <a:p>
          <a:r>
            <a:rPr kumimoji="1" lang="ja-JP" altLang="en-US" sz="1300">
              <a:latin typeface="ＭＳ Ｐゴシック" panose="020B0600070205080204" pitchFamily="50" charset="-128"/>
              <a:ea typeface="ＭＳ Ｐゴシック" panose="020B0600070205080204" pitchFamily="50" charset="-128"/>
            </a:rPr>
            <a:t>　経常経費は、今後も増加していくことが想定されるため、引き続き収入の確保及び事務の効率化・省略化等により抑制に努める。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155152</xdr:rowOff>
    </xdr:from>
    <xdr:to>
      <xdr:col>23</xdr:col>
      <xdr:colOff>133350</xdr:colOff>
      <xdr:row>67</xdr:row>
      <xdr:rowOff>148379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99252"/>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120456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148379</xdr:rowOff>
    </xdr:from>
    <xdr:to>
      <xdr:col>24</xdr:col>
      <xdr:colOff>12700</xdr:colOff>
      <xdr:row>67</xdr:row>
      <xdr:rowOff>148379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70079</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155152</xdr:rowOff>
    </xdr:from>
    <xdr:to>
      <xdr:col>24</xdr:col>
      <xdr:colOff>12700</xdr:colOff>
      <xdr:row>58</xdr:row>
      <xdr:rowOff>155152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75565</xdr:rowOff>
    </xdr:from>
    <xdr:to>
      <xdr:col>23</xdr:col>
      <xdr:colOff>133350</xdr:colOff>
      <xdr:row>65</xdr:row>
      <xdr:rowOff>28787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1048365"/>
          <a:ext cx="8382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97383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070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75142</xdr:rowOff>
    </xdr:from>
    <xdr:to>
      <xdr:col>19</xdr:col>
      <xdr:colOff>133350</xdr:colOff>
      <xdr:row>65</xdr:row>
      <xdr:rowOff>28787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533592"/>
          <a:ext cx="889000" cy="63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101177</xdr:rowOff>
    </xdr:from>
    <xdr:to>
      <xdr:col>19</xdr:col>
      <xdr:colOff>184150</xdr:colOff>
      <xdr:row>65</xdr:row>
      <xdr:rowOff>31327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41504</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842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75142</xdr:rowOff>
    </xdr:from>
    <xdr:to>
      <xdr:col>15</xdr:col>
      <xdr:colOff>82550</xdr:colOff>
      <xdr:row>65</xdr:row>
      <xdr:rowOff>121285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533592"/>
          <a:ext cx="889000" cy="73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30708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40852</xdr:rowOff>
    </xdr:from>
    <xdr:to>
      <xdr:col>11</xdr:col>
      <xdr:colOff>31750</xdr:colOff>
      <xdr:row>65</xdr:row>
      <xdr:rowOff>121285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18510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30269</xdr:rowOff>
    </xdr:from>
    <xdr:to>
      <xdr:col>7</xdr:col>
      <xdr:colOff>31750</xdr:colOff>
      <xdr:row>65</xdr:row>
      <xdr:rowOff>131869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116646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2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24765</xdr:rowOff>
    </xdr:from>
    <xdr:to>
      <xdr:col>23</xdr:col>
      <xdr:colOff>184150</xdr:colOff>
      <xdr:row>64</xdr:row>
      <xdr:rowOff>126365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41292</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149437</xdr:rowOff>
    </xdr:from>
    <xdr:to>
      <xdr:col>19</xdr:col>
      <xdr:colOff>184150</xdr:colOff>
      <xdr:row>65</xdr:row>
      <xdr:rowOff>79587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64364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20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24342</xdr:rowOff>
    </xdr:from>
    <xdr:to>
      <xdr:col>15</xdr:col>
      <xdr:colOff>133350</xdr:colOff>
      <xdr:row>61</xdr:row>
      <xdr:rowOff>125942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136119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70485</xdr:rowOff>
    </xdr:from>
    <xdr:to>
      <xdr:col>11</xdr:col>
      <xdr:colOff>82550</xdr:colOff>
      <xdr:row>66</xdr:row>
      <xdr:rowOff>635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156862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30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161502</xdr:rowOff>
    </xdr:from>
    <xdr:to>
      <xdr:col>7</xdr:col>
      <xdr:colOff>31750</xdr:colOff>
      <xdr:row>65</xdr:row>
      <xdr:rowOff>91652</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1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101829</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903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[130,814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人件費は、人事院勧告による基本給のアップ及び職員数の増等により増となっているが、物件費はコロナワクチン接種委託料の減等により減となった。</a:t>
          </a:r>
        </a:p>
        <a:p>
          <a:r>
            <a:rPr kumimoji="1" lang="ja-JP" altLang="en-US" sz="1300">
              <a:latin typeface="ＭＳ Ｐゴシック" panose="020B0600070205080204" pitchFamily="50" charset="-128"/>
              <a:ea typeface="ＭＳ Ｐゴシック" panose="020B0600070205080204" pitchFamily="50" charset="-128"/>
            </a:rPr>
            <a:t>　類似団体平均を大きく下回っていることから、両支出とも抑制できていると認識するとともに、引き続き抑制に努める。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49101</xdr:rowOff>
    </xdr:from>
    <xdr:to>
      <xdr:col>23</xdr:col>
      <xdr:colOff>133350</xdr:colOff>
      <xdr:row>87</xdr:row>
      <xdr:rowOff>161083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36551"/>
          <a:ext cx="0" cy="1140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133160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04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161083</xdr:rowOff>
    </xdr:from>
    <xdr:to>
      <xdr:col>24</xdr:col>
      <xdr:colOff>12700</xdr:colOff>
      <xdr:row>87</xdr:row>
      <xdr:rowOff>161083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0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135478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49101</xdr:rowOff>
    </xdr:from>
    <xdr:to>
      <xdr:col>24</xdr:col>
      <xdr:colOff>12700</xdr:colOff>
      <xdr:row>81</xdr:row>
      <xdr:rowOff>49101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142359</xdr:rowOff>
    </xdr:from>
    <xdr:to>
      <xdr:col>23</xdr:col>
      <xdr:colOff>133350</xdr:colOff>
      <xdr:row>81</xdr:row>
      <xdr:rowOff>163192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029809"/>
          <a:ext cx="838200" cy="2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30801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61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58724</xdr:rowOff>
    </xdr:from>
    <xdr:to>
      <xdr:col>23</xdr:col>
      <xdr:colOff>184150</xdr:colOff>
      <xdr:row>83</xdr:row>
      <xdr:rowOff>160324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8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135370</xdr:rowOff>
    </xdr:from>
    <xdr:to>
      <xdr:col>19</xdr:col>
      <xdr:colOff>133350</xdr:colOff>
      <xdr:row>81</xdr:row>
      <xdr:rowOff>163192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022820"/>
          <a:ext cx="889000" cy="2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47943</xdr:rowOff>
    </xdr:from>
    <xdr:to>
      <xdr:col>19</xdr:col>
      <xdr:colOff>184150</xdr:colOff>
      <xdr:row>83</xdr:row>
      <xdr:rowOff>149543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7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134320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64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135370</xdr:rowOff>
    </xdr:from>
    <xdr:to>
      <xdr:col>15</xdr:col>
      <xdr:colOff>82550</xdr:colOff>
      <xdr:row>81</xdr:row>
      <xdr:rowOff>135466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022820"/>
          <a:ext cx="8890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6603</xdr:rowOff>
    </xdr:from>
    <xdr:to>
      <xdr:col>15</xdr:col>
      <xdr:colOff>133350</xdr:colOff>
      <xdr:row>83</xdr:row>
      <xdr:rowOff>108203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92980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2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56268</xdr:rowOff>
    </xdr:from>
    <xdr:to>
      <xdr:col>11</xdr:col>
      <xdr:colOff>31750</xdr:colOff>
      <xdr:row>81</xdr:row>
      <xdr:rowOff>135466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43718"/>
          <a:ext cx="889000" cy="7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142070</xdr:rowOff>
    </xdr:from>
    <xdr:to>
      <xdr:col>11</xdr:col>
      <xdr:colOff>82550</xdr:colOff>
      <xdr:row>83</xdr:row>
      <xdr:rowOff>72220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56997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28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78550</xdr:rowOff>
    </xdr:from>
    <xdr:to>
      <xdr:col>7</xdr:col>
      <xdr:colOff>31750</xdr:colOff>
      <xdr:row>83</xdr:row>
      <xdr:rowOff>8700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1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164927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2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91559</xdr:rowOff>
    </xdr:from>
    <xdr:to>
      <xdr:col>23</xdr:col>
      <xdr:colOff>184150</xdr:colOff>
      <xdr:row>82</xdr:row>
      <xdr:rowOff>21709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7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12836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0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112392</xdr:rowOff>
    </xdr:from>
    <xdr:to>
      <xdr:col>19</xdr:col>
      <xdr:colOff>184150</xdr:colOff>
      <xdr:row>82</xdr:row>
      <xdr:rowOff>42542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9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52719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768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84570</xdr:rowOff>
    </xdr:from>
    <xdr:to>
      <xdr:col>15</xdr:col>
      <xdr:colOff>133350</xdr:colOff>
      <xdr:row>82</xdr:row>
      <xdr:rowOff>14720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24897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7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84666</xdr:rowOff>
    </xdr:from>
    <xdr:to>
      <xdr:col>11</xdr:col>
      <xdr:colOff>82550</xdr:colOff>
      <xdr:row>82</xdr:row>
      <xdr:rowOff>14816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7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24993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4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5468</xdr:rowOff>
    </xdr:from>
    <xdr:to>
      <xdr:col>7</xdr:col>
      <xdr:colOff>31750</xdr:colOff>
      <xdr:row>81</xdr:row>
      <xdr:rowOff>107068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9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117245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61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名強であり、数名の退職、昇格、採用によっても数値が大きく変動する。</a:t>
          </a:r>
        </a:p>
        <a:p>
          <a:r>
            <a:rPr kumimoji="1" lang="ja-JP" altLang="en-US" sz="1300">
              <a:latin typeface="ＭＳ Ｐゴシック" panose="020B0600070205080204" pitchFamily="50" charset="-128"/>
              <a:ea typeface="ＭＳ Ｐゴシック" panose="020B0600070205080204" pitchFamily="50" charset="-128"/>
            </a:rPr>
            <a:t>　近年は、退職者が多くないため指数が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近辺を推移している。今後も、給与制度全般にわたり、適正な運用に努めていく。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151695</xdr:rowOff>
    </xdr:from>
    <xdr:to>
      <xdr:col>81</xdr:col>
      <xdr:colOff>44450</xdr:colOff>
      <xdr:row>89</xdr:row>
      <xdr:rowOff>136878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6769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66622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151695</xdr:rowOff>
    </xdr:from>
    <xdr:to>
      <xdr:col>81</xdr:col>
      <xdr:colOff>133350</xdr:colOff>
      <xdr:row>80</xdr:row>
      <xdr:rowOff>151695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93839</xdr:rowOff>
    </xdr:from>
    <xdr:to>
      <xdr:col>81</xdr:col>
      <xdr:colOff>44450</xdr:colOff>
      <xdr:row>88</xdr:row>
      <xdr:rowOff>93839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5181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104722</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50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13405</xdr:rowOff>
    </xdr:from>
    <xdr:to>
      <xdr:col>77</xdr:col>
      <xdr:colOff>44450</xdr:colOff>
      <xdr:row>88</xdr:row>
      <xdr:rowOff>93839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510100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144639</xdr:rowOff>
    </xdr:from>
    <xdr:to>
      <xdr:col>72</xdr:col>
      <xdr:colOff>203200</xdr:colOff>
      <xdr:row>88</xdr:row>
      <xdr:rowOff>13405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50607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88195</xdr:rowOff>
    </xdr:from>
    <xdr:to>
      <xdr:col>73</xdr:col>
      <xdr:colOff>44450</xdr:colOff>
      <xdr:row>86</xdr:row>
      <xdr:rowOff>18345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28522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144639</xdr:rowOff>
    </xdr:from>
    <xdr:to>
      <xdr:col>68</xdr:col>
      <xdr:colOff>152400</xdr:colOff>
      <xdr:row>88</xdr:row>
      <xdr:rowOff>147461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5060789"/>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43039</xdr:rowOff>
    </xdr:from>
    <xdr:to>
      <xdr:col>81</xdr:col>
      <xdr:colOff>95250</xdr:colOff>
      <xdr:row>88</xdr:row>
      <xdr:rowOff>144639</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15116</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510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43039</xdr:rowOff>
    </xdr:from>
    <xdr:to>
      <xdr:col>77</xdr:col>
      <xdr:colOff>95250</xdr:colOff>
      <xdr:row>88</xdr:row>
      <xdr:rowOff>144639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129416</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21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134055</xdr:rowOff>
    </xdr:from>
    <xdr:to>
      <xdr:col>73</xdr:col>
      <xdr:colOff>44450</xdr:colOff>
      <xdr:row>88</xdr:row>
      <xdr:rowOff>64205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48982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93839</xdr:rowOff>
    </xdr:from>
    <xdr:to>
      <xdr:col>68</xdr:col>
      <xdr:colOff>203200</xdr:colOff>
      <xdr:row>88</xdr:row>
      <xdr:rowOff>23989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8766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96661</xdr:rowOff>
    </xdr:from>
    <xdr:to>
      <xdr:col>64</xdr:col>
      <xdr:colOff>152400</xdr:colOff>
      <xdr:row>89</xdr:row>
      <xdr:rowOff>26811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11588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27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人口の増加や地方分権に伴い業務量が増加するなか、町域が狭い利点を活かし、限られた職員数で効率的な行政運営にあたってきた結果、類似団体の平均を大きく下回っている。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今後も適正な業務量を把握するとともに、職員定員適正化計画に基づき職員の確保に努める。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138924</xdr:rowOff>
    </xdr:from>
    <xdr:to>
      <xdr:col>81</xdr:col>
      <xdr:colOff>44450</xdr:colOff>
      <xdr:row>67</xdr:row>
      <xdr:rowOff>15663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11574"/>
          <a:ext cx="0" cy="1591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53851</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138924</xdr:rowOff>
    </xdr:from>
    <xdr:to>
      <xdr:col>81</xdr:col>
      <xdr:colOff>133350</xdr:colOff>
      <xdr:row>57</xdr:row>
      <xdr:rowOff>138924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1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82762</xdr:rowOff>
    </xdr:from>
    <xdr:to>
      <xdr:col>81</xdr:col>
      <xdr:colOff>44450</xdr:colOff>
      <xdr:row>58</xdr:row>
      <xdr:rowOff>86783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026862"/>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73378</xdr:rowOff>
    </xdr:from>
    <xdr:to>
      <xdr:col>77</xdr:col>
      <xdr:colOff>44450</xdr:colOff>
      <xdr:row>58</xdr:row>
      <xdr:rowOff>86783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0174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93910</xdr:rowOff>
    </xdr:from>
    <xdr:to>
      <xdr:col>77</xdr:col>
      <xdr:colOff>95250</xdr:colOff>
      <xdr:row>61</xdr:row>
      <xdr:rowOff>24060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8837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67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73378</xdr:rowOff>
    </xdr:from>
    <xdr:to>
      <xdr:col>72</xdr:col>
      <xdr:colOff>203200</xdr:colOff>
      <xdr:row>58</xdr:row>
      <xdr:rowOff>81421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01747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85866</xdr:rowOff>
    </xdr:from>
    <xdr:to>
      <xdr:col>73</xdr:col>
      <xdr:colOff>44450</xdr:colOff>
      <xdr:row>61</xdr:row>
      <xdr:rowOff>16016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5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81421</xdr:rowOff>
    </xdr:from>
    <xdr:to>
      <xdr:col>68</xdr:col>
      <xdr:colOff>152400</xdr:colOff>
      <xdr:row>58</xdr:row>
      <xdr:rowOff>90805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025521"/>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81845</xdr:rowOff>
    </xdr:from>
    <xdr:to>
      <xdr:col>68</xdr:col>
      <xdr:colOff>203200</xdr:colOff>
      <xdr:row>61</xdr:row>
      <xdr:rowOff>11995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168222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112677</xdr:rowOff>
    </xdr:from>
    <xdr:to>
      <xdr:col>64</xdr:col>
      <xdr:colOff>152400</xdr:colOff>
      <xdr:row>61</xdr:row>
      <xdr:rowOff>42827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27604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31962</xdr:rowOff>
    </xdr:from>
    <xdr:to>
      <xdr:col>81</xdr:col>
      <xdr:colOff>95250</xdr:colOff>
      <xdr:row>58</xdr:row>
      <xdr:rowOff>133562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997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124689</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9897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35983</xdr:rowOff>
    </xdr:from>
    <xdr:to>
      <xdr:col>77</xdr:col>
      <xdr:colOff>95250</xdr:colOff>
      <xdr:row>58</xdr:row>
      <xdr:rowOff>137583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998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147760</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74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22578</xdr:rowOff>
    </xdr:from>
    <xdr:to>
      <xdr:col>73</xdr:col>
      <xdr:colOff>44450</xdr:colOff>
      <xdr:row>58</xdr:row>
      <xdr:rowOff>124178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996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134355</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73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30621</xdr:rowOff>
    </xdr:from>
    <xdr:to>
      <xdr:col>68</xdr:col>
      <xdr:colOff>203200</xdr:colOff>
      <xdr:row>58</xdr:row>
      <xdr:rowOff>132221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997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142398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743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40005</xdr:rowOff>
    </xdr:from>
    <xdr:to>
      <xdr:col>64</xdr:col>
      <xdr:colOff>152400</xdr:colOff>
      <xdr:row>58</xdr:row>
      <xdr:rowOff>141605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998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151782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75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る数値で推移しているが、新庁舎建設に伴う町債の償還に備え、町債発行を抑制してきた結果であり、令和５年度は当該借入のうち、令和元年度借入分に係る元金償還が始まったことから、比率は上昇した。</a:t>
          </a:r>
        </a:p>
        <a:p>
          <a:r>
            <a:rPr kumimoji="1" lang="ja-JP" altLang="en-US" sz="1300">
              <a:latin typeface="ＭＳ Ｐゴシック" panose="020B0600070205080204" pitchFamily="50" charset="-128"/>
              <a:ea typeface="ＭＳ Ｐゴシック" panose="020B0600070205080204" pitchFamily="50" charset="-128"/>
            </a:rPr>
            <a:t>　町債の発行は財源の確保の意味合いに加え、世代間の負担の公平性の確保もあることから、今後も町債発行に伴う将来の公債費の負担を考慮しつつ適切に活用していく。</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41</xdr:row>
      <xdr:rowOff>3810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98500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37694</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135044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9850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135044</xdr:rowOff>
    </xdr:from>
    <xdr:to>
      <xdr:col>72</xdr:col>
      <xdr:colOff>203200</xdr:colOff>
      <xdr:row>41</xdr:row>
      <xdr:rowOff>35983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99304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41</xdr:row>
      <xdr:rowOff>44027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0654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140987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84244</xdr:rowOff>
    </xdr:from>
    <xdr:to>
      <xdr:col>73</xdr:col>
      <xdr:colOff>44450</xdr:colOff>
      <xdr:row>41</xdr:row>
      <xdr:rowOff>14394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24571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105004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駅前通り線周辺地区土地区画整理事業等による町債発行により町債残高は増加傾向にある。</a:t>
          </a:r>
        </a:p>
        <a:p>
          <a:r>
            <a:rPr kumimoji="1" lang="ja-JP" altLang="en-US" sz="1300">
              <a:latin typeface="ＭＳ Ｐゴシック" panose="020B0600070205080204" pitchFamily="50" charset="-128"/>
              <a:ea typeface="ＭＳ Ｐゴシック" panose="020B0600070205080204" pitchFamily="50" charset="-128"/>
            </a:rPr>
            <a:t>　令和５年度は、区画整理事業に加え、町民センター改修に係る町債借入を行ったこと等に伴い比率が増となった。今後も、現在行っている大規模事業に係る町債借入により町債残高の増大が見込まれるが、基金の積立等によりいたずらに将来負担を増大させないよう計画的に事業を実施す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159173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17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131250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159173</xdr:rowOff>
    </xdr:from>
    <xdr:to>
      <xdr:col>81</xdr:col>
      <xdr:colOff>133350</xdr:colOff>
      <xdr:row>22</xdr:row>
      <xdr:rowOff>159173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3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66645</xdr:rowOff>
    </xdr:from>
    <xdr:to>
      <xdr:col>81</xdr:col>
      <xdr:colOff>44450</xdr:colOff>
      <xdr:row>15</xdr:row>
      <xdr:rowOff>106862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263839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14938</xdr:rowOff>
    </xdr:from>
    <xdr:to>
      <xdr:col>77</xdr:col>
      <xdr:colOff>44450</xdr:colOff>
      <xdr:row>15</xdr:row>
      <xdr:rowOff>66645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90800" y="2586688"/>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14938</xdr:rowOff>
    </xdr:from>
    <xdr:to>
      <xdr:col>72</xdr:col>
      <xdr:colOff>203200</xdr:colOff>
      <xdr:row>17</xdr:row>
      <xdr:rowOff>54671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586688"/>
          <a:ext cx="889000" cy="38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54671</xdr:rowOff>
    </xdr:from>
    <xdr:to>
      <xdr:col>68</xdr:col>
      <xdr:colOff>152400</xdr:colOff>
      <xdr:row>17</xdr:row>
      <xdr:rowOff>86844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969321"/>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9192</xdr:rowOff>
    </xdr:from>
    <xdr:to>
      <xdr:col>68</xdr:col>
      <xdr:colOff>203200</xdr:colOff>
      <xdr:row>14</xdr:row>
      <xdr:rowOff>110792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120969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1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48337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56062</xdr:rowOff>
    </xdr:from>
    <xdr:to>
      <xdr:col>81</xdr:col>
      <xdr:colOff>95250</xdr:colOff>
      <xdr:row>15</xdr:row>
      <xdr:rowOff>157662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62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28139</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599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15845</xdr:rowOff>
    </xdr:from>
    <xdr:to>
      <xdr:col>77</xdr:col>
      <xdr:colOff>95250</xdr:colOff>
      <xdr:row>15</xdr:row>
      <xdr:rowOff>117445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5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102222</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673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135588</xdr:rowOff>
    </xdr:from>
    <xdr:to>
      <xdr:col>73</xdr:col>
      <xdr:colOff>44450</xdr:colOff>
      <xdr:row>15</xdr:row>
      <xdr:rowOff>65738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53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50515</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62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3871</xdr:rowOff>
    </xdr:from>
    <xdr:to>
      <xdr:col>68</xdr:col>
      <xdr:colOff>203200</xdr:colOff>
      <xdr:row>17</xdr:row>
      <xdr:rowOff>105471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91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90248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004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36044</xdr:rowOff>
    </xdr:from>
    <xdr:to>
      <xdr:col>64</xdr:col>
      <xdr:colOff>152400</xdr:colOff>
      <xdr:row>17</xdr:row>
      <xdr:rowOff>137644</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95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122421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03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神奈川県開成町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18,649
18,468
6.55
8,552,892
7,917,698
515,745
4,443,199
7,112,741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分子となる人件費（経常・一般財源）は人事院勧告に伴う給与費の増等により前年度比＋</a:t>
          </a:r>
          <a:r>
            <a:rPr kumimoji="1" lang="en-US" altLang="ja-JP" sz="1300">
              <a:latin typeface="ＭＳ Ｐゴシック" panose="020B0600070205080204" pitchFamily="50" charset="-128"/>
              <a:ea typeface="ＭＳ Ｐゴシック" panose="020B0600070205080204" pitchFamily="50" charset="-128"/>
            </a:rPr>
            <a:t>27.7</a:t>
          </a:r>
          <a:r>
            <a:rPr kumimoji="1" lang="ja-JP" altLang="en-US" sz="1300">
              <a:latin typeface="ＭＳ Ｐゴシック" panose="020B0600070205080204" pitchFamily="50" charset="-128"/>
              <a:ea typeface="ＭＳ Ｐゴシック" panose="020B0600070205080204" pitchFamily="50" charset="-128"/>
            </a:rPr>
            <a:t>百万円、分母となる歳入（経常・一般財源）は主に町民税（法人）等の影響により前年度比＋</a:t>
          </a:r>
          <a:r>
            <a:rPr kumimoji="1" lang="en-US" altLang="ja-JP" sz="1300">
              <a:latin typeface="ＭＳ Ｐゴシック" panose="020B0600070205080204" pitchFamily="50" charset="-128"/>
              <a:ea typeface="ＭＳ Ｐゴシック" panose="020B0600070205080204" pitchFamily="50" charset="-128"/>
            </a:rPr>
            <a:t>398.1</a:t>
          </a:r>
          <a:r>
            <a:rPr kumimoji="1" lang="ja-JP" altLang="en-US" sz="1300">
              <a:latin typeface="ＭＳ Ｐゴシック" panose="020B0600070205080204" pitchFamily="50" charset="-128"/>
              <a:ea typeface="ＭＳ Ｐゴシック" panose="020B0600070205080204" pitchFamily="50" charset="-128"/>
            </a:rPr>
            <a:t>百万円となり、総じて比率が下落している。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72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50800</xdr:rowOff>
    </xdr:from>
    <xdr:to>
      <xdr:col>24</xdr:col>
      <xdr:colOff>25400</xdr:colOff>
      <xdr:row>36</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230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54610</xdr:rowOff>
    </xdr:from>
    <xdr:to>
      <xdr:col>19</xdr:col>
      <xdr:colOff>187325</xdr:colOff>
      <xdr:row>36</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553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54610</xdr:rowOff>
    </xdr:from>
    <xdr:to>
      <xdr:col>15</xdr:col>
      <xdr:colOff>98425</xdr:colOff>
      <xdr:row>37</xdr:row>
      <xdr:rowOff>107950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55360"/>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37</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687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106680</xdr:rowOff>
    </xdr:from>
    <xdr:to>
      <xdr:col>20</xdr:col>
      <xdr:colOff>38100</xdr:colOff>
      <xdr:row>37</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21607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3810</xdr:rowOff>
    </xdr:from>
    <xdr:to>
      <xdr:col>15</xdr:col>
      <xdr:colOff>149225</xdr:colOff>
      <xdr:row>35</xdr:row>
      <xdr:rowOff>105410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115587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57150</xdr:rowOff>
    </xdr:from>
    <xdr:to>
      <xdr:col>11</xdr:col>
      <xdr:colOff>60325</xdr:colOff>
      <xdr:row>37</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157497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分子となる物件費（経常・一般財源）は燃料費価格等の物価高騰により前年度比＋</a:t>
          </a:r>
          <a:r>
            <a:rPr kumimoji="1" lang="en-US" altLang="ja-JP" sz="1300">
              <a:latin typeface="ＭＳ Ｐゴシック" panose="020B0600070205080204" pitchFamily="50" charset="-128"/>
              <a:ea typeface="ＭＳ Ｐゴシック" panose="020B0600070205080204" pitchFamily="50" charset="-128"/>
            </a:rPr>
            <a:t>48.4</a:t>
          </a:r>
          <a:r>
            <a:rPr kumimoji="1" lang="ja-JP" altLang="en-US" sz="1300">
              <a:latin typeface="ＭＳ Ｐゴシック" panose="020B0600070205080204" pitchFamily="50" charset="-128"/>
              <a:ea typeface="ＭＳ Ｐゴシック" panose="020B0600070205080204" pitchFamily="50" charset="-128"/>
            </a:rPr>
            <a:t>百万円、分母となる歳入（経常・一般財源）は主に町民税（法人）等の影響により前年度比＋</a:t>
          </a:r>
          <a:r>
            <a:rPr kumimoji="1" lang="en-US" altLang="ja-JP" sz="1300">
              <a:latin typeface="ＭＳ Ｐゴシック" panose="020B0600070205080204" pitchFamily="50" charset="-128"/>
              <a:ea typeface="ＭＳ Ｐゴシック" panose="020B0600070205080204" pitchFamily="50" charset="-128"/>
            </a:rPr>
            <a:t>398.1</a:t>
          </a:r>
          <a:r>
            <a:rPr kumimoji="1" lang="ja-JP" altLang="en-US" sz="1300">
              <a:latin typeface="ＭＳ Ｐゴシック" panose="020B0600070205080204" pitchFamily="50" charset="-128"/>
              <a:ea typeface="ＭＳ Ｐゴシック" panose="020B0600070205080204" pitchFamily="50" charset="-128"/>
            </a:rPr>
            <a:t>百万円となり、総じて比率が下落している。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61540"/>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14986</xdr:rowOff>
    </xdr:from>
    <xdr:to>
      <xdr:col>82</xdr:col>
      <xdr:colOff>107950</xdr:colOff>
      <xdr:row>17</xdr:row>
      <xdr:rowOff>51562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92963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104157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04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101854</xdr:rowOff>
    </xdr:from>
    <xdr:to>
      <xdr:col>78</xdr:col>
      <xdr:colOff>69850</xdr:colOff>
      <xdr:row>17</xdr:row>
      <xdr:rowOff>51562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73604"/>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96774</xdr:rowOff>
    </xdr:from>
    <xdr:to>
      <xdr:col>78</xdr:col>
      <xdr:colOff>120650</xdr:colOff>
      <xdr:row>16</xdr:row>
      <xdr:rowOff>26924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37101</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101854</xdr:rowOff>
    </xdr:from>
    <xdr:to>
      <xdr:col>73</xdr:col>
      <xdr:colOff>180975</xdr:colOff>
      <xdr:row>16</xdr:row>
      <xdr:rowOff>104140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7360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158496</xdr:rowOff>
    </xdr:from>
    <xdr:to>
      <xdr:col>74</xdr:col>
      <xdr:colOff>31750</xdr:colOff>
      <xdr:row>15</xdr:row>
      <xdr:rowOff>88646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98823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168148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8473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60198</xdr:rowOff>
    </xdr:from>
    <xdr:to>
      <xdr:col>69</xdr:col>
      <xdr:colOff>142875</xdr:colOff>
      <xdr:row>15</xdr:row>
      <xdr:rowOff>161798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525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91965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107713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762</xdr:rowOff>
    </xdr:from>
    <xdr:to>
      <xdr:col>78</xdr:col>
      <xdr:colOff>120650</xdr:colOff>
      <xdr:row>17</xdr:row>
      <xdr:rowOff>102362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87139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01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51054</xdr:rowOff>
    </xdr:from>
    <xdr:to>
      <xdr:col>74</xdr:col>
      <xdr:colOff>31750</xdr:colOff>
      <xdr:row>15</xdr:row>
      <xdr:rowOff>152654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137431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32275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分子となる扶助費（経常・一般財源）は主に自立支援給付費の増等により前年度比</a:t>
          </a:r>
          <a:r>
            <a:rPr kumimoji="1" lang="en-US" altLang="ja-JP" sz="1300">
              <a:latin typeface="ＭＳ Ｐゴシック" panose="020B0600070205080204" pitchFamily="50" charset="-128"/>
              <a:ea typeface="ＭＳ Ｐゴシック" panose="020B0600070205080204" pitchFamily="50" charset="-128"/>
            </a:rPr>
            <a:t>+44.7</a:t>
          </a:r>
          <a:r>
            <a:rPr kumimoji="1" lang="ja-JP" altLang="en-US" sz="1300">
              <a:latin typeface="ＭＳ Ｐゴシック" panose="020B0600070205080204" pitchFamily="50" charset="-128"/>
              <a:ea typeface="ＭＳ Ｐゴシック" panose="020B0600070205080204" pitchFamily="50" charset="-128"/>
            </a:rPr>
            <a:t>百万円、分母となる歳入（経常・一般財源）は主に町民税（法人）等の影響により前年度比＋</a:t>
          </a:r>
          <a:r>
            <a:rPr kumimoji="1" lang="en-US" altLang="ja-JP" sz="1300">
              <a:latin typeface="ＭＳ Ｐゴシック" panose="020B0600070205080204" pitchFamily="50" charset="-128"/>
              <a:ea typeface="ＭＳ Ｐゴシック" panose="020B0600070205080204" pitchFamily="50" charset="-128"/>
            </a:rPr>
            <a:t>398.1</a:t>
          </a:r>
          <a:r>
            <a:rPr kumimoji="1" lang="ja-JP" altLang="en-US" sz="1300">
              <a:latin typeface="ＭＳ Ｐゴシック" panose="020B0600070205080204" pitchFamily="50" charset="-128"/>
              <a:ea typeface="ＭＳ Ｐゴシック" panose="020B0600070205080204" pitchFamily="50" charset="-128"/>
            </a:rPr>
            <a:t>百万円となり、総じて比率が上昇している。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62</xdr:row>
      <xdr:rowOff>29028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159657</xdr:rowOff>
    </xdr:from>
    <xdr:to>
      <xdr:col>24</xdr:col>
      <xdr:colOff>25400</xdr:colOff>
      <xdr:row>59</xdr:row>
      <xdr:rowOff>20865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1037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58</xdr:row>
      <xdr:rowOff>159657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28200"/>
          <a:ext cx="8890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49184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58</xdr:row>
      <xdr:rowOff>94343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28200"/>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94343</xdr:rowOff>
    </xdr:from>
    <xdr:to>
      <xdr:col>11</xdr:col>
      <xdr:colOff>9525</xdr:colOff>
      <xdr:row>58</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038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141515</xdr:rowOff>
    </xdr:from>
    <xdr:to>
      <xdr:col>24</xdr:col>
      <xdr:colOff>76200</xdr:colOff>
      <xdr:row>59</xdr:row>
      <xdr:rowOff>71665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113592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108857</xdr:rowOff>
    </xdr:from>
    <xdr:to>
      <xdr:col>20</xdr:col>
      <xdr:colOff>38100</xdr:colOff>
      <xdr:row>59</xdr:row>
      <xdr:rowOff>39007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23784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43543</xdr:rowOff>
    </xdr:from>
    <xdr:to>
      <xdr:col>11</xdr:col>
      <xdr:colOff>60325</xdr:colOff>
      <xdr:row>58</xdr:row>
      <xdr:rowOff>145143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129920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分子となる歳出額は主に介護保険事業に対する繰出金の増により増、分母となる歳入（経常・一般財源）は主に町民税（法人）等の影響により前年度比＋</a:t>
          </a:r>
          <a:r>
            <a:rPr kumimoji="1" lang="en-US" altLang="ja-JP" sz="1300">
              <a:latin typeface="ＭＳ Ｐゴシック" panose="020B0600070205080204" pitchFamily="50" charset="-128"/>
              <a:ea typeface="ＭＳ Ｐゴシック" panose="020B0600070205080204" pitchFamily="50" charset="-128"/>
            </a:rPr>
            <a:t>398.1</a:t>
          </a:r>
          <a:r>
            <a:rPr kumimoji="1" lang="ja-JP" altLang="en-US" sz="1300">
              <a:latin typeface="ＭＳ Ｐゴシック" panose="020B0600070205080204" pitchFamily="50" charset="-128"/>
              <a:ea typeface="ＭＳ Ｐゴシック" panose="020B0600070205080204" pitchFamily="50" charset="-128"/>
            </a:rPr>
            <a:t>百万円となり、総じて比率が下落している。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90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8890</xdr:rowOff>
    </xdr:from>
    <xdr:to>
      <xdr:col>82</xdr:col>
      <xdr:colOff>107950</xdr:colOff>
      <xdr:row>55</xdr:row>
      <xdr:rowOff>24130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4386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73660</xdr:rowOff>
    </xdr:from>
    <xdr:to>
      <xdr:col>78</xdr:col>
      <xdr:colOff>69850</xdr:colOff>
      <xdr:row>55</xdr:row>
      <xdr:rowOff>24130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3319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73660</xdr:rowOff>
    </xdr:from>
    <xdr:to>
      <xdr:col>73</xdr:col>
      <xdr:colOff>180975</xdr:colOff>
      <xdr:row>55</xdr:row>
      <xdr:rowOff>24130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3319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8890</xdr:rowOff>
    </xdr:from>
    <xdr:to>
      <xdr:col>69</xdr:col>
      <xdr:colOff>92075</xdr:colOff>
      <xdr:row>55</xdr:row>
      <xdr:rowOff>24130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438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129540</xdr:rowOff>
    </xdr:from>
    <xdr:to>
      <xdr:col>82</xdr:col>
      <xdr:colOff>158750</xdr:colOff>
      <xdr:row>55</xdr:row>
      <xdr:rowOff>59690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146067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144780</xdr:rowOff>
    </xdr:from>
    <xdr:to>
      <xdr:col>78</xdr:col>
      <xdr:colOff>120650</xdr:colOff>
      <xdr:row>55</xdr:row>
      <xdr:rowOff>74930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85107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1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22860</xdr:rowOff>
    </xdr:from>
    <xdr:to>
      <xdr:col>74</xdr:col>
      <xdr:colOff>31750</xdr:colOff>
      <xdr:row>54</xdr:row>
      <xdr:rowOff>124460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134637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144780</xdr:rowOff>
    </xdr:from>
    <xdr:to>
      <xdr:col>69</xdr:col>
      <xdr:colOff>142875</xdr:colOff>
      <xdr:row>55</xdr:row>
      <xdr:rowOff>74930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85107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129540</xdr:rowOff>
    </xdr:from>
    <xdr:to>
      <xdr:col>65</xdr:col>
      <xdr:colOff>53975</xdr:colOff>
      <xdr:row>55</xdr:row>
      <xdr:rowOff>59690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69867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主に、分母となる歳入（経常・一般財源）が町民税（法人）の増等の影響により前年度比＋</a:t>
          </a:r>
          <a:r>
            <a:rPr kumimoji="1" lang="en-US" altLang="ja-JP" sz="1300">
              <a:latin typeface="ＭＳ Ｐゴシック" panose="020B0600070205080204" pitchFamily="50" charset="-128"/>
              <a:ea typeface="ＭＳ Ｐゴシック" panose="020B0600070205080204" pitchFamily="50" charset="-128"/>
            </a:rPr>
            <a:t>398.1</a:t>
          </a:r>
          <a:r>
            <a:rPr kumimoji="1" lang="ja-JP" altLang="en-US" sz="1300">
              <a:latin typeface="ＭＳ Ｐゴシック" panose="020B0600070205080204" pitchFamily="50" charset="-128"/>
              <a:ea typeface="ＭＳ Ｐゴシック" panose="020B0600070205080204" pitchFamily="50" charset="-128"/>
            </a:rPr>
            <a:t>百万円となり、比率が下落し、令和３年度以来２年振りに類似団体内平均値に近づいた。</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43724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7342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15801</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4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43724</xdr:rowOff>
    </xdr:from>
    <xdr:to>
      <xdr:col>82</xdr:col>
      <xdr:colOff>196850</xdr:colOff>
      <xdr:row>41</xdr:row>
      <xdr:rowOff>43724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7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156392</xdr:rowOff>
    </xdr:from>
    <xdr:to>
      <xdr:col>82</xdr:col>
      <xdr:colOff>107950</xdr:colOff>
      <xdr:row>37</xdr:row>
      <xdr:rowOff>115570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32859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63335</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64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46808</xdr:rowOff>
    </xdr:from>
    <xdr:to>
      <xdr:col>82</xdr:col>
      <xdr:colOff>158750</xdr:colOff>
      <xdr:row>36</xdr:row>
      <xdr:rowOff>148408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71483</xdr:rowOff>
    </xdr:from>
    <xdr:to>
      <xdr:col>78</xdr:col>
      <xdr:colOff>69850</xdr:colOff>
      <xdr:row>37</xdr:row>
      <xdr:rowOff>115570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243683"/>
          <a:ext cx="8890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14151</xdr:rowOff>
    </xdr:from>
    <xdr:to>
      <xdr:col>78</xdr:col>
      <xdr:colOff>120650</xdr:colOff>
      <xdr:row>36</xdr:row>
      <xdr:rowOff>115751</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125928</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55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71483</xdr:rowOff>
    </xdr:from>
    <xdr:to>
      <xdr:col>73</xdr:col>
      <xdr:colOff>180975</xdr:colOff>
      <xdr:row>38</xdr:row>
      <xdr:rowOff>81280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243683"/>
          <a:ext cx="889000" cy="35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113756</xdr:rowOff>
    </xdr:from>
    <xdr:to>
      <xdr:col>74</xdr:col>
      <xdr:colOff>31750</xdr:colOff>
      <xdr:row>36</xdr:row>
      <xdr:rowOff>43906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54083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81280</xdr:rowOff>
    </xdr:from>
    <xdr:to>
      <xdr:col>69</xdr:col>
      <xdr:colOff>92075</xdr:colOff>
      <xdr:row>38</xdr:row>
      <xdr:rowOff>81280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596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27214</xdr:rowOff>
    </xdr:from>
    <xdr:to>
      <xdr:col>69</xdr:col>
      <xdr:colOff>142875</xdr:colOff>
      <xdr:row>36</xdr:row>
      <xdr:rowOff>128814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138991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159476</xdr:rowOff>
    </xdr:from>
    <xdr:to>
      <xdr:col>65</xdr:col>
      <xdr:colOff>53975</xdr:colOff>
      <xdr:row>36</xdr:row>
      <xdr:rowOff>89626</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99803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105592</xdr:rowOff>
    </xdr:from>
    <xdr:to>
      <xdr:col>82</xdr:col>
      <xdr:colOff>158750</xdr:colOff>
      <xdr:row>37</xdr:row>
      <xdr:rowOff>35742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77669</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24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20683</xdr:rowOff>
    </xdr:from>
    <xdr:to>
      <xdr:col>74</xdr:col>
      <xdr:colOff>31750</xdr:colOff>
      <xdr:row>36</xdr:row>
      <xdr:rowOff>122283</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19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107060</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27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30480</xdr:rowOff>
    </xdr:from>
    <xdr:to>
      <xdr:col>69</xdr:col>
      <xdr:colOff>142875</xdr:colOff>
      <xdr:row>38</xdr:row>
      <xdr:rowOff>132080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30480</xdr:rowOff>
    </xdr:from>
    <xdr:to>
      <xdr:col>65</xdr:col>
      <xdr:colOff>53975</xdr:colOff>
      <xdr:row>38</xdr:row>
      <xdr:rowOff>132080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116857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分子となる公債費（経常・一般財源）は、前年度比＋</a:t>
          </a:r>
          <a:r>
            <a:rPr kumimoji="1" lang="en-US" altLang="ja-JP" sz="1300">
              <a:latin typeface="ＭＳ Ｐゴシック" panose="020B0600070205080204" pitchFamily="50" charset="-128"/>
              <a:ea typeface="ＭＳ Ｐゴシック" panose="020B0600070205080204" pitchFamily="50" charset="-128"/>
            </a:rPr>
            <a:t>78.7</a:t>
          </a:r>
          <a:r>
            <a:rPr kumimoji="1" lang="ja-JP" altLang="en-US" sz="1300">
              <a:latin typeface="ＭＳ Ｐゴシック" panose="020B0600070205080204" pitchFamily="50" charset="-128"/>
              <a:ea typeface="ＭＳ Ｐゴシック" panose="020B0600070205080204" pitchFamily="50" charset="-128"/>
            </a:rPr>
            <a:t>百万円、分母となる歳入（経常・一般財源）は主に町民税（法人）等の影響により前年度比＋</a:t>
          </a:r>
          <a:r>
            <a:rPr kumimoji="1" lang="en-US" altLang="ja-JP" sz="1300">
              <a:latin typeface="ＭＳ Ｐゴシック" panose="020B0600070205080204" pitchFamily="50" charset="-128"/>
              <a:ea typeface="ＭＳ Ｐゴシック" panose="020B0600070205080204" pitchFamily="50" charset="-128"/>
            </a:rPr>
            <a:t>398.1</a:t>
          </a:r>
          <a:r>
            <a:rPr kumimoji="1" lang="ja-JP" altLang="en-US" sz="1300">
              <a:latin typeface="ＭＳ Ｐゴシック" panose="020B0600070205080204" pitchFamily="50" charset="-128"/>
              <a:ea typeface="ＭＳ Ｐゴシック" panose="020B0600070205080204" pitchFamily="50" charset="-128"/>
            </a:rPr>
            <a:t>百万円となり、総じて比率が上昇している。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00000"/>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113285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111480"/>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135145</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165863</xdr:rowOff>
    </xdr:from>
    <xdr:to>
      <xdr:col>19</xdr:col>
      <xdr:colOff>187325</xdr:colOff>
      <xdr:row>76</xdr:row>
      <xdr:rowOff>81280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024613"/>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165863</xdr:rowOff>
    </xdr:from>
    <xdr:to>
      <xdr:col>15</xdr:col>
      <xdr:colOff>98425</xdr:colOff>
      <xdr:row>76</xdr:row>
      <xdr:rowOff>94996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024613"/>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158496</xdr:rowOff>
    </xdr:from>
    <xdr:to>
      <xdr:col>15</xdr:col>
      <xdr:colOff>149225</xdr:colOff>
      <xdr:row>77</xdr:row>
      <xdr:rowOff>88646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73423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76</xdr:row>
      <xdr:rowOff>94996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1114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62485</xdr:rowOff>
    </xdr:from>
    <xdr:to>
      <xdr:col>24</xdr:col>
      <xdr:colOff>76200</xdr:colOff>
      <xdr:row>76</xdr:row>
      <xdr:rowOff>164085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79011</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115062</xdr:rowOff>
    </xdr:from>
    <xdr:to>
      <xdr:col>15</xdr:col>
      <xdr:colOff>149225</xdr:colOff>
      <xdr:row>76</xdr:row>
      <xdr:rowOff>45213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55389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44196</xdr:rowOff>
    </xdr:from>
    <xdr:to>
      <xdr:col>11</xdr:col>
      <xdr:colOff>60325</xdr:colOff>
      <xdr:row>76</xdr:row>
      <xdr:rowOff>145796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155973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分子となる歳出額は、主に扶助費の増等により前年度比</a:t>
          </a:r>
          <a:r>
            <a:rPr kumimoji="1" lang="en-US" altLang="ja-JP" sz="1300">
              <a:latin typeface="ＭＳ Ｐゴシック" panose="020B0600070205080204" pitchFamily="50" charset="-128"/>
              <a:ea typeface="ＭＳ Ｐゴシック" panose="020B0600070205080204" pitchFamily="50" charset="-128"/>
            </a:rPr>
            <a:t>+131.1</a:t>
          </a:r>
          <a:r>
            <a:rPr kumimoji="1" lang="ja-JP" altLang="en-US" sz="1300">
              <a:latin typeface="ＭＳ Ｐゴシック" panose="020B0600070205080204" pitchFamily="50" charset="-128"/>
              <a:ea typeface="ＭＳ Ｐゴシック" panose="020B0600070205080204" pitchFamily="50" charset="-128"/>
            </a:rPr>
            <a:t>百万円、分母となる歳入（経常・一般財源）は主に町民税（法人）等の影響により前年度比＋</a:t>
          </a:r>
          <a:r>
            <a:rPr kumimoji="1" lang="en-US" altLang="ja-JP" sz="1300">
              <a:latin typeface="ＭＳ Ｐゴシック" panose="020B0600070205080204" pitchFamily="50" charset="-128"/>
              <a:ea typeface="ＭＳ Ｐゴシック" panose="020B0600070205080204" pitchFamily="50" charset="-128"/>
            </a:rPr>
            <a:t>398.1</a:t>
          </a:r>
          <a:r>
            <a:rPr kumimoji="1" lang="ja-JP" altLang="en-US" sz="1300">
              <a:latin typeface="ＭＳ Ｐゴシック" panose="020B0600070205080204" pitchFamily="50" charset="-128"/>
              <a:ea typeface="ＭＳ Ｐゴシック" panose="020B0600070205080204" pitchFamily="50" charset="-128"/>
            </a:rPr>
            <a:t>百万円となり、総じて比率が下落している。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78994</xdr:rowOff>
    </xdr:from>
    <xdr:to>
      <xdr:col>82</xdr:col>
      <xdr:colOff>107950</xdr:colOff>
      <xdr:row>81</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4844"/>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165371</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78994</xdr:rowOff>
    </xdr:from>
    <xdr:to>
      <xdr:col>82</xdr:col>
      <xdr:colOff>196850</xdr:colOff>
      <xdr:row>73</xdr:row>
      <xdr:rowOff>78994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28702</xdr:rowOff>
    </xdr:from>
    <xdr:to>
      <xdr:col>82</xdr:col>
      <xdr:colOff>107950</xdr:colOff>
      <xdr:row>78</xdr:row>
      <xdr:rowOff>30987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230352"/>
          <a:ext cx="8382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135145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76708</xdr:rowOff>
    </xdr:from>
    <xdr:to>
      <xdr:col>78</xdr:col>
      <xdr:colOff>69850</xdr:colOff>
      <xdr:row>78</xdr:row>
      <xdr:rowOff>30987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764008"/>
          <a:ext cx="889000" cy="64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108204</xdr:rowOff>
    </xdr:from>
    <xdr:to>
      <xdr:col>78</xdr:col>
      <xdr:colOff>120650</xdr:colOff>
      <xdr:row>77</xdr:row>
      <xdr:rowOff>38354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48531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76708</xdr:rowOff>
    </xdr:from>
    <xdr:to>
      <xdr:col>73</xdr:col>
      <xdr:colOff>180975</xdr:colOff>
      <xdr:row>78</xdr:row>
      <xdr:rowOff>122428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764008"/>
          <a:ext cx="889000" cy="7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44704</xdr:rowOff>
    </xdr:from>
    <xdr:to>
      <xdr:col>69</xdr:col>
      <xdr:colOff>92075</xdr:colOff>
      <xdr:row>78</xdr:row>
      <xdr:rowOff>122428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41780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32765</xdr:rowOff>
    </xdr:from>
    <xdr:to>
      <xdr:col>69</xdr:col>
      <xdr:colOff>142875</xdr:colOff>
      <xdr:row>77</xdr:row>
      <xdr:rowOff>134365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144542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165879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151637</xdr:rowOff>
    </xdr:from>
    <xdr:to>
      <xdr:col>78</xdr:col>
      <xdr:colOff>120650</xdr:colOff>
      <xdr:row>78</xdr:row>
      <xdr:rowOff>81787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66564</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25908</xdr:rowOff>
    </xdr:from>
    <xdr:to>
      <xdr:col>74</xdr:col>
      <xdr:colOff>31750</xdr:colOff>
      <xdr:row>74</xdr:row>
      <xdr:rowOff>127508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7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137685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4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71628</xdr:rowOff>
    </xdr:from>
    <xdr:to>
      <xdr:col>69</xdr:col>
      <xdr:colOff>142875</xdr:colOff>
      <xdr:row>79</xdr:row>
      <xdr:rowOff>1778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158005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165354</xdr:rowOff>
    </xdr:from>
    <xdr:to>
      <xdr:col>65</xdr:col>
      <xdr:colOff>53975</xdr:colOff>
      <xdr:row>78</xdr:row>
      <xdr:rowOff>95504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80281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神奈川県開成町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145631</xdr:rowOff>
    </xdr:from>
    <xdr:to>
      <xdr:col>29</xdr:col>
      <xdr:colOff>127000</xdr:colOff>
      <xdr:row>20</xdr:row>
      <xdr:rowOff>79045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9206"/>
          <a:ext cx="0" cy="14764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89222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79045</xdr:rowOff>
    </xdr:from>
    <xdr:to>
      <xdr:col>30</xdr:col>
      <xdr:colOff>25400</xdr:colOff>
      <xdr:row>20</xdr:row>
      <xdr:rowOff>79045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5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60558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145631</xdr:rowOff>
    </xdr:from>
    <xdr:to>
      <xdr:col>30</xdr:col>
      <xdr:colOff>25400</xdr:colOff>
      <xdr:row>11</xdr:row>
      <xdr:rowOff>145631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75108</xdr:rowOff>
    </xdr:from>
    <xdr:to>
      <xdr:col>29</xdr:col>
      <xdr:colOff>127000</xdr:colOff>
      <xdr:row>20</xdr:row>
      <xdr:rowOff>79045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551733"/>
          <a:ext cx="647700" cy="3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132592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51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116065</xdr:rowOff>
    </xdr:from>
    <xdr:to>
      <xdr:col>29</xdr:col>
      <xdr:colOff>177800</xdr:colOff>
      <xdr:row>17</xdr:row>
      <xdr:rowOff>46215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75108</xdr:rowOff>
    </xdr:from>
    <xdr:to>
      <xdr:col>26</xdr:col>
      <xdr:colOff>50800</xdr:colOff>
      <xdr:row>20</xdr:row>
      <xdr:rowOff>115100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551733"/>
          <a:ext cx="698500" cy="39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157150</xdr:rowOff>
    </xdr:from>
    <xdr:to>
      <xdr:col>26</xdr:col>
      <xdr:colOff>101600</xdr:colOff>
      <xdr:row>17</xdr:row>
      <xdr:rowOff>87300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97477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6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111074</xdr:rowOff>
    </xdr:from>
    <xdr:to>
      <xdr:col>22</xdr:col>
      <xdr:colOff>114300</xdr:colOff>
      <xdr:row>20</xdr:row>
      <xdr:rowOff>115100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587699"/>
          <a:ext cx="698500" cy="4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4305</xdr:rowOff>
    </xdr:from>
    <xdr:to>
      <xdr:col>22</xdr:col>
      <xdr:colOff>165100</xdr:colOff>
      <xdr:row>17</xdr:row>
      <xdr:rowOff>105905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116082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108572</xdr:rowOff>
    </xdr:from>
    <xdr:to>
      <xdr:col>18</xdr:col>
      <xdr:colOff>177800</xdr:colOff>
      <xdr:row>20</xdr:row>
      <xdr:rowOff>111074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585197"/>
          <a:ext cx="698500" cy="2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16662</xdr:rowOff>
    </xdr:from>
    <xdr:to>
      <xdr:col>19</xdr:col>
      <xdr:colOff>38100</xdr:colOff>
      <xdr:row>17</xdr:row>
      <xdr:rowOff>118262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128439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7125</xdr:rowOff>
    </xdr:from>
    <xdr:to>
      <xdr:col>15</xdr:col>
      <xdr:colOff>101600</xdr:colOff>
      <xdr:row>17</xdr:row>
      <xdr:rowOff>108725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118902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20</xdr:row>
      <xdr:rowOff>28245</xdr:rowOff>
    </xdr:from>
    <xdr:to>
      <xdr:col>29</xdr:col>
      <xdr:colOff>177800</xdr:colOff>
      <xdr:row>20</xdr:row>
      <xdr:rowOff>129845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504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108272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41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24308</xdr:rowOff>
    </xdr:from>
    <xdr:to>
      <xdr:col>26</xdr:col>
      <xdr:colOff>101600</xdr:colOff>
      <xdr:row>20</xdr:row>
      <xdr:rowOff>125908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500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110685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587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64300</xdr:rowOff>
    </xdr:from>
    <xdr:to>
      <xdr:col>22</xdr:col>
      <xdr:colOff>165100</xdr:colOff>
      <xdr:row>20</xdr:row>
      <xdr:rowOff>165900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540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150677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62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60274</xdr:rowOff>
    </xdr:from>
    <xdr:to>
      <xdr:col>19</xdr:col>
      <xdr:colOff>38100</xdr:colOff>
      <xdr:row>20</xdr:row>
      <xdr:rowOff>161874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536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146651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62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57772</xdr:rowOff>
    </xdr:from>
    <xdr:to>
      <xdr:col>15</xdr:col>
      <xdr:colOff>101600</xdr:colOff>
      <xdr:row>20</xdr:row>
      <xdr:rowOff>159372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534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144149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62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32771</xdr:rowOff>
    </xdr:from>
    <xdr:to>
      <xdr:col>29</xdr:col>
      <xdr:colOff>127000</xdr:colOff>
      <xdr:row>38</xdr:row>
      <xdr:rowOff>99340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00221"/>
          <a:ext cx="0" cy="1266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71417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99340</xdr:rowOff>
    </xdr:from>
    <xdr:to>
      <xdr:col>30</xdr:col>
      <xdr:colOff>25400</xdr:colOff>
      <xdr:row>38</xdr:row>
      <xdr:rowOff>99340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6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119148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32771</xdr:rowOff>
    </xdr:from>
    <xdr:to>
      <xdr:col>30</xdr:col>
      <xdr:colOff>25400</xdr:colOff>
      <xdr:row>34</xdr:row>
      <xdr:rowOff>32771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00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155004</xdr:rowOff>
    </xdr:from>
    <xdr:to>
      <xdr:col>29</xdr:col>
      <xdr:colOff>127000</xdr:colOff>
      <xdr:row>37</xdr:row>
      <xdr:rowOff>87178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108254"/>
          <a:ext cx="647700" cy="103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193426</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0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5449</xdr:rowOff>
    </xdr:from>
    <xdr:to>
      <xdr:col>29</xdr:col>
      <xdr:colOff>177800</xdr:colOff>
      <xdr:row>36</xdr:row>
      <xdr:rowOff>107049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58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87178</xdr:rowOff>
    </xdr:from>
    <xdr:to>
      <xdr:col>26</xdr:col>
      <xdr:colOff>50800</xdr:colOff>
      <xdr:row>37</xdr:row>
      <xdr:rowOff>175852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211878"/>
          <a:ext cx="698500" cy="88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337513</xdr:rowOff>
    </xdr:from>
    <xdr:to>
      <xdr:col>26</xdr:col>
      <xdr:colOff>101600</xdr:colOff>
      <xdr:row>36</xdr:row>
      <xdr:rowOff>96213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106390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16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88778</xdr:rowOff>
    </xdr:from>
    <xdr:to>
      <xdr:col>22</xdr:col>
      <xdr:colOff>114300</xdr:colOff>
      <xdr:row>37</xdr:row>
      <xdr:rowOff>175852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213478"/>
          <a:ext cx="698500" cy="87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23325</xdr:rowOff>
    </xdr:from>
    <xdr:to>
      <xdr:col>22</xdr:col>
      <xdr:colOff>165100</xdr:colOff>
      <xdr:row>36</xdr:row>
      <xdr:rowOff>124925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135102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4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88778</xdr:rowOff>
    </xdr:from>
    <xdr:to>
      <xdr:col>18</xdr:col>
      <xdr:colOff>177800</xdr:colOff>
      <xdr:row>37</xdr:row>
      <xdr:rowOff>98951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213478"/>
          <a:ext cx="698500" cy="10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49111</xdr:rowOff>
    </xdr:from>
    <xdr:to>
      <xdr:col>19</xdr:col>
      <xdr:colOff>38100</xdr:colOff>
      <xdr:row>36</xdr:row>
      <xdr:rowOff>150711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160888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142120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5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104204</xdr:rowOff>
    </xdr:from>
    <xdr:to>
      <xdr:col>29</xdr:col>
      <xdr:colOff>177800</xdr:colOff>
      <xdr:row>37</xdr:row>
      <xdr:rowOff>34354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057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76281</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02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36378</xdr:rowOff>
    </xdr:from>
    <xdr:to>
      <xdr:col>26</xdr:col>
      <xdr:colOff>101600</xdr:colOff>
      <xdr:row>37</xdr:row>
      <xdr:rowOff>137978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161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122755</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247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125052</xdr:rowOff>
    </xdr:from>
    <xdr:to>
      <xdr:col>22</xdr:col>
      <xdr:colOff>165100</xdr:colOff>
      <xdr:row>37</xdr:row>
      <xdr:rowOff>226652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249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211429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33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37978</xdr:rowOff>
    </xdr:from>
    <xdr:to>
      <xdr:col>19</xdr:col>
      <xdr:colOff>38100</xdr:colOff>
      <xdr:row>37</xdr:row>
      <xdr:rowOff>139578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62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124355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4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48151</xdr:rowOff>
    </xdr:from>
    <xdr:to>
      <xdr:col>15</xdr:col>
      <xdr:colOff>101600</xdr:colOff>
      <xdr:row>37</xdr:row>
      <xdr:rowOff>149751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172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134528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5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神奈川県開成町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18,649
18,468
6.55
8,552,892
7,917,698
515,745
4,443,199
7,112,741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52268</xdr:rowOff>
    </xdr:from>
    <xdr:to>
      <xdr:col>24</xdr:col>
      <xdr:colOff>62865</xdr:colOff>
      <xdr:row>39</xdr:row>
      <xdr:rowOff>56139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95768"/>
          <a:ext cx="1270" cy="1546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59966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56139</xdr:rowOff>
    </xdr:from>
    <xdr:to>
      <xdr:col>24</xdr:col>
      <xdr:colOff>152400</xdr:colOff>
      <xdr:row>39</xdr:row>
      <xdr:rowOff>56139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170395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52268</xdr:rowOff>
    </xdr:from>
    <xdr:to>
      <xdr:col>24</xdr:col>
      <xdr:colOff>152400</xdr:colOff>
      <xdr:row>30</xdr:row>
      <xdr:rowOff>52268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119461</xdr:rowOff>
    </xdr:from>
    <xdr:to>
      <xdr:col>24</xdr:col>
      <xdr:colOff>63500</xdr:colOff>
      <xdr:row>38</xdr:row>
      <xdr:rowOff>144805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634561"/>
          <a:ext cx="838200" cy="2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108851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38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85974</xdr:rowOff>
    </xdr:from>
    <xdr:to>
      <xdr:col>24</xdr:col>
      <xdr:colOff>114300</xdr:colOff>
      <xdr:row>36</xdr:row>
      <xdr:rowOff>16124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144805</xdr:rowOff>
    </xdr:from>
    <xdr:to>
      <xdr:col>19</xdr:col>
      <xdr:colOff>177800</xdr:colOff>
      <xdr:row>38</xdr:row>
      <xdr:rowOff>149209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659905"/>
          <a:ext cx="889000" cy="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115707</xdr:rowOff>
    </xdr:from>
    <xdr:to>
      <xdr:col>20</xdr:col>
      <xdr:colOff>38100</xdr:colOff>
      <xdr:row>36</xdr:row>
      <xdr:rowOff>45857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62384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9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149209</xdr:rowOff>
    </xdr:from>
    <xdr:to>
      <xdr:col>15</xdr:col>
      <xdr:colOff>50800</xdr:colOff>
      <xdr:row>39</xdr:row>
      <xdr:rowOff>6457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664309"/>
          <a:ext cx="889000" cy="2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117094</xdr:rowOff>
    </xdr:from>
    <xdr:to>
      <xdr:col>15</xdr:col>
      <xdr:colOff>101600</xdr:colOff>
      <xdr:row>36</xdr:row>
      <xdr:rowOff>47244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63771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9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6457</xdr:rowOff>
    </xdr:from>
    <xdr:to>
      <xdr:col>10</xdr:col>
      <xdr:colOff>114300</xdr:colOff>
      <xdr:row>39</xdr:row>
      <xdr:rowOff>72644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693007"/>
          <a:ext cx="889000" cy="6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139908</xdr:rowOff>
    </xdr:from>
    <xdr:to>
      <xdr:col>10</xdr:col>
      <xdr:colOff>165100</xdr:colOff>
      <xdr:row>36</xdr:row>
      <xdr:rowOff>70058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86585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1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102509</xdr:rowOff>
    </xdr:from>
    <xdr:to>
      <xdr:col>6</xdr:col>
      <xdr:colOff>38100</xdr:colOff>
      <xdr:row>37</xdr:row>
      <xdr:rowOff>32659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7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49186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4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68661</xdr:rowOff>
    </xdr:from>
    <xdr:to>
      <xdr:col>24</xdr:col>
      <xdr:colOff>114300</xdr:colOff>
      <xdr:row>38</xdr:row>
      <xdr:rowOff>170261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5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155038</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49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94005</xdr:rowOff>
    </xdr:from>
    <xdr:to>
      <xdr:col>20</xdr:col>
      <xdr:colOff>38100</xdr:colOff>
      <xdr:row>39</xdr:row>
      <xdr:rowOff>24155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6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15282</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70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98409</xdr:rowOff>
    </xdr:from>
    <xdr:to>
      <xdr:col>15</xdr:col>
      <xdr:colOff>101600</xdr:colOff>
      <xdr:row>39</xdr:row>
      <xdr:rowOff>28559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61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19686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70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127107</xdr:rowOff>
    </xdr:from>
    <xdr:to>
      <xdr:col>10</xdr:col>
      <xdr:colOff>165100</xdr:colOff>
      <xdr:row>39</xdr:row>
      <xdr:rowOff>57257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64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48384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73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21844</xdr:rowOff>
    </xdr:from>
    <xdr:to>
      <xdr:col>6</xdr:col>
      <xdr:colOff>38100</xdr:colOff>
      <xdr:row>39</xdr:row>
      <xdr:rowOff>123444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70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114571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80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3711</xdr:rowOff>
    </xdr:from>
    <xdr:to>
      <xdr:col>24</xdr:col>
      <xdr:colOff>62865</xdr:colOff>
      <xdr:row>58</xdr:row>
      <xdr:rowOff>149110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576211"/>
          <a:ext cx="1270" cy="151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152937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149110</xdr:rowOff>
    </xdr:from>
    <xdr:to>
      <xdr:col>24</xdr:col>
      <xdr:colOff>152400</xdr:colOff>
      <xdr:row>58</xdr:row>
      <xdr:rowOff>149110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9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121838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3711</xdr:rowOff>
    </xdr:from>
    <xdr:to>
      <xdr:col>24</xdr:col>
      <xdr:colOff>152400</xdr:colOff>
      <xdr:row>50</xdr:row>
      <xdr:rowOff>3711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5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93075</xdr:rowOff>
    </xdr:from>
    <xdr:to>
      <xdr:col>24</xdr:col>
      <xdr:colOff>63500</xdr:colOff>
      <xdr:row>57</xdr:row>
      <xdr:rowOff>131644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865725"/>
          <a:ext cx="838200" cy="3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31703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61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xdr:rowOff>
    </xdr:from>
    <xdr:to>
      <xdr:col>24</xdr:col>
      <xdr:colOff>114300</xdr:colOff>
      <xdr:row>56</xdr:row>
      <xdr:rowOff>110426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93075</xdr:rowOff>
    </xdr:from>
    <xdr:to>
      <xdr:col>19</xdr:col>
      <xdr:colOff>177800</xdr:colOff>
      <xdr:row>57</xdr:row>
      <xdr:rowOff>114700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65725"/>
          <a:ext cx="889000" cy="2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2197</xdr:rowOff>
    </xdr:from>
    <xdr:to>
      <xdr:col>20</xdr:col>
      <xdr:colOff>38100</xdr:colOff>
      <xdr:row>56</xdr:row>
      <xdr:rowOff>103797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0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120324</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37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107257</xdr:rowOff>
    </xdr:from>
    <xdr:to>
      <xdr:col>15</xdr:col>
      <xdr:colOff>50800</xdr:colOff>
      <xdr:row>57</xdr:row>
      <xdr:rowOff>114700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879907"/>
          <a:ext cx="889000" cy="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74434</xdr:rowOff>
    </xdr:from>
    <xdr:to>
      <xdr:col>15</xdr:col>
      <xdr:colOff>101600</xdr:colOff>
      <xdr:row>57</xdr:row>
      <xdr:rowOff>4584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7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21111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5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107257</xdr:rowOff>
    </xdr:from>
    <xdr:to>
      <xdr:col>10</xdr:col>
      <xdr:colOff>114300</xdr:colOff>
      <xdr:row>58</xdr:row>
      <xdr:rowOff>37241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79907"/>
          <a:ext cx="889000" cy="10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124031</xdr:rowOff>
    </xdr:from>
    <xdr:to>
      <xdr:col>10</xdr:col>
      <xdr:colOff>165100</xdr:colOff>
      <xdr:row>57</xdr:row>
      <xdr:rowOff>54181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70708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50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151372</xdr:rowOff>
    </xdr:from>
    <xdr:to>
      <xdr:col>6</xdr:col>
      <xdr:colOff>38100</xdr:colOff>
      <xdr:row>57</xdr:row>
      <xdr:rowOff>81522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5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98049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52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80844</xdr:rowOff>
    </xdr:from>
    <xdr:to>
      <xdr:col>24</xdr:col>
      <xdr:colOff>114300</xdr:colOff>
      <xdr:row>58</xdr:row>
      <xdr:rowOff>10994</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85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59271</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83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42275</xdr:rowOff>
    </xdr:from>
    <xdr:to>
      <xdr:col>20</xdr:col>
      <xdr:colOff>38100</xdr:colOff>
      <xdr:row>57</xdr:row>
      <xdr:rowOff>143875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1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135002</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9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63900</xdr:rowOff>
    </xdr:from>
    <xdr:to>
      <xdr:col>15</xdr:col>
      <xdr:colOff>101600</xdr:colOff>
      <xdr:row>57</xdr:row>
      <xdr:rowOff>165500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83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156627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92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56457</xdr:rowOff>
    </xdr:from>
    <xdr:to>
      <xdr:col>10</xdr:col>
      <xdr:colOff>165100</xdr:colOff>
      <xdr:row>57</xdr:row>
      <xdr:rowOff>158057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2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149184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92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157891</xdr:rowOff>
    </xdr:from>
    <xdr:to>
      <xdr:col>6</xdr:col>
      <xdr:colOff>38100</xdr:colOff>
      <xdr:row>58</xdr:row>
      <xdr:rowOff>88041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3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79168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02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99626</xdr:rowOff>
    </xdr:from>
    <xdr:to>
      <xdr:col>24</xdr:col>
      <xdr:colOff>62865</xdr:colOff>
      <xdr:row>78</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01126"/>
          <a:ext cx="1270" cy="14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46303</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99626</xdr:rowOff>
    </xdr:from>
    <xdr:to>
      <xdr:col>24</xdr:col>
      <xdr:colOff>152400</xdr:colOff>
      <xdr:row>70</xdr:row>
      <xdr:rowOff>99626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76057</xdr:rowOff>
    </xdr:from>
    <xdr:to>
      <xdr:col>24</xdr:col>
      <xdr:colOff>63500</xdr:colOff>
      <xdr:row>78</xdr:row>
      <xdr:rowOff>76904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49157"/>
          <a:ext cx="838200" cy="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83591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13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60714</xdr:rowOff>
    </xdr:from>
    <xdr:to>
      <xdr:col>24</xdr:col>
      <xdr:colOff>114300</xdr:colOff>
      <xdr:row>77</xdr:row>
      <xdr:rowOff>162314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76904</xdr:rowOff>
    </xdr:from>
    <xdr:to>
      <xdr:col>19</xdr:col>
      <xdr:colOff>177800</xdr:colOff>
      <xdr:row>78</xdr:row>
      <xdr:rowOff>83693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50004"/>
          <a:ext cx="889000" cy="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65080</xdr:rowOff>
    </xdr:from>
    <xdr:to>
      <xdr:col>20</xdr:col>
      <xdr:colOff>38100</xdr:colOff>
      <xdr:row>77</xdr:row>
      <xdr:rowOff>166680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11757</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83693</xdr:rowOff>
    </xdr:from>
    <xdr:to>
      <xdr:col>15</xdr:col>
      <xdr:colOff>50800</xdr:colOff>
      <xdr:row>78</xdr:row>
      <xdr:rowOff>110691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56793"/>
          <a:ext cx="889000" cy="2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63571</xdr:rowOff>
    </xdr:from>
    <xdr:to>
      <xdr:col>15</xdr:col>
      <xdr:colOff>101600</xdr:colOff>
      <xdr:row>77</xdr:row>
      <xdr:rowOff>165171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10248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105479</xdr:rowOff>
    </xdr:from>
    <xdr:to>
      <xdr:col>10</xdr:col>
      <xdr:colOff>114300</xdr:colOff>
      <xdr:row>78</xdr:row>
      <xdr:rowOff>110691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78579"/>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76716</xdr:rowOff>
    </xdr:from>
    <xdr:to>
      <xdr:col>10</xdr:col>
      <xdr:colOff>165100</xdr:colOff>
      <xdr:row>78</xdr:row>
      <xdr:rowOff>6866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23393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113178</xdr:rowOff>
    </xdr:from>
    <xdr:to>
      <xdr:col>6</xdr:col>
      <xdr:colOff>38100</xdr:colOff>
      <xdr:row>78</xdr:row>
      <xdr:rowOff>43328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59855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25257</xdr:rowOff>
    </xdr:from>
    <xdr:to>
      <xdr:col>24</xdr:col>
      <xdr:colOff>114300</xdr:colOff>
      <xdr:row>78</xdr:row>
      <xdr:rowOff>126857</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9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111634</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1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26104</xdr:rowOff>
    </xdr:from>
    <xdr:to>
      <xdr:col>20</xdr:col>
      <xdr:colOff>38100</xdr:colOff>
      <xdr:row>78</xdr:row>
      <xdr:rowOff>127704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9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118831</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9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32893</xdr:rowOff>
    </xdr:from>
    <xdr:to>
      <xdr:col>15</xdr:col>
      <xdr:colOff>101600</xdr:colOff>
      <xdr:row>78</xdr:row>
      <xdr:rowOff>134493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0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125620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9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59891</xdr:rowOff>
    </xdr:from>
    <xdr:to>
      <xdr:col>10</xdr:col>
      <xdr:colOff>165100</xdr:colOff>
      <xdr:row>78</xdr:row>
      <xdr:rowOff>161491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3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152618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2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54679</xdr:rowOff>
    </xdr:from>
    <xdr:to>
      <xdr:col>6</xdr:col>
      <xdr:colOff>38100</xdr:colOff>
      <xdr:row>78</xdr:row>
      <xdr:rowOff>156279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2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147406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2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158859</xdr:rowOff>
    </xdr:from>
    <xdr:to>
      <xdr:col>24</xdr:col>
      <xdr:colOff>62865</xdr:colOff>
      <xdr:row>98</xdr:row>
      <xdr:rowOff>167904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89359"/>
          <a:ext cx="1270" cy="138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281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167904</xdr:rowOff>
    </xdr:from>
    <xdr:to>
      <xdr:col>24</xdr:col>
      <xdr:colOff>152400</xdr:colOff>
      <xdr:row>98</xdr:row>
      <xdr:rowOff>167904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105536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158859</xdr:rowOff>
    </xdr:from>
    <xdr:to>
      <xdr:col>24</xdr:col>
      <xdr:colOff>152400</xdr:colOff>
      <xdr:row>90</xdr:row>
      <xdr:rowOff>158859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8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170386</xdr:rowOff>
    </xdr:from>
    <xdr:to>
      <xdr:col>24</xdr:col>
      <xdr:colOff>63500</xdr:colOff>
      <xdr:row>96</xdr:row>
      <xdr:rowOff>108077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458136"/>
          <a:ext cx="838200" cy="10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49914</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66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27037</xdr:rowOff>
    </xdr:from>
    <xdr:to>
      <xdr:col>24</xdr:col>
      <xdr:colOff>114300</xdr:colOff>
      <xdr:row>95</xdr:row>
      <xdr:rowOff>128637</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1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116709</xdr:rowOff>
    </xdr:from>
    <xdr:to>
      <xdr:col>19</xdr:col>
      <xdr:colOff>177800</xdr:colOff>
      <xdr:row>96</xdr:row>
      <xdr:rowOff>108077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404459"/>
          <a:ext cx="889000" cy="16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121514</xdr:rowOff>
    </xdr:from>
    <xdr:to>
      <xdr:col>20</xdr:col>
      <xdr:colOff>38100</xdr:colOff>
      <xdr:row>96</xdr:row>
      <xdr:rowOff>51664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68191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18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116709</xdr:rowOff>
    </xdr:from>
    <xdr:to>
      <xdr:col>15</xdr:col>
      <xdr:colOff>50800</xdr:colOff>
      <xdr:row>97</xdr:row>
      <xdr:rowOff>8832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404459"/>
          <a:ext cx="889000" cy="23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19134</xdr:rowOff>
    </xdr:from>
    <xdr:to>
      <xdr:col>15</xdr:col>
      <xdr:colOff>101600</xdr:colOff>
      <xdr:row>95</xdr:row>
      <xdr:rowOff>120734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137261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08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8832</xdr:rowOff>
    </xdr:from>
    <xdr:to>
      <xdr:col>10</xdr:col>
      <xdr:colOff>114300</xdr:colOff>
      <xdr:row>97</xdr:row>
      <xdr:rowOff>39039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39482"/>
          <a:ext cx="889000" cy="3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104380</xdr:rowOff>
    </xdr:from>
    <xdr:to>
      <xdr:col>10</xdr:col>
      <xdr:colOff>165100</xdr:colOff>
      <xdr:row>97</xdr:row>
      <xdr:rowOff>34530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51057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48291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119586</xdr:rowOff>
    </xdr:from>
    <xdr:to>
      <xdr:col>24</xdr:col>
      <xdr:colOff>114300</xdr:colOff>
      <xdr:row>96</xdr:row>
      <xdr:rowOff>49736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0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98013</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38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57277</xdr:rowOff>
    </xdr:from>
    <xdr:to>
      <xdr:col>20</xdr:col>
      <xdr:colOff>38100</xdr:colOff>
      <xdr:row>96</xdr:row>
      <xdr:rowOff>158877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1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150004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60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65909</xdr:rowOff>
    </xdr:from>
    <xdr:to>
      <xdr:col>15</xdr:col>
      <xdr:colOff>101600</xdr:colOff>
      <xdr:row>95</xdr:row>
      <xdr:rowOff>167509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3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158636</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44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129482</xdr:rowOff>
    </xdr:from>
    <xdr:to>
      <xdr:col>10</xdr:col>
      <xdr:colOff>165100</xdr:colOff>
      <xdr:row>97</xdr:row>
      <xdr:rowOff>59632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58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50759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68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159689</xdr:rowOff>
    </xdr:from>
    <xdr:to>
      <xdr:col>6</xdr:col>
      <xdr:colOff>38100</xdr:colOff>
      <xdr:row>97</xdr:row>
      <xdr:rowOff>89839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1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80966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71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18368</xdr:rowOff>
    </xdr:from>
    <xdr:to>
      <xdr:col>54</xdr:col>
      <xdr:colOff>189865</xdr:colOff>
      <xdr:row>37</xdr:row>
      <xdr:rowOff>129299</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04768"/>
          <a:ext cx="1270" cy="96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133126</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129299</xdr:rowOff>
    </xdr:from>
    <xdr:to>
      <xdr:col>55</xdr:col>
      <xdr:colOff>88900</xdr:colOff>
      <xdr:row>37</xdr:row>
      <xdr:rowOff>129299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72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136495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18368</xdr:rowOff>
    </xdr:from>
    <xdr:to>
      <xdr:col>55</xdr:col>
      <xdr:colOff>88900</xdr:colOff>
      <xdr:row>32</xdr:row>
      <xdr:rowOff>18368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04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43212</xdr:rowOff>
    </xdr:from>
    <xdr:to>
      <xdr:col>55</xdr:col>
      <xdr:colOff>0</xdr:colOff>
      <xdr:row>37</xdr:row>
      <xdr:rowOff>58634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386862"/>
          <a:ext cx="8382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10539</xdr:rowOff>
    </xdr:from>
    <xdr:ext cx="534377"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159112</xdr:rowOff>
    </xdr:from>
    <xdr:to>
      <xdr:col>55</xdr:col>
      <xdr:colOff>50800</xdr:colOff>
      <xdr:row>36</xdr:row>
      <xdr:rowOff>89262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1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58634</xdr:rowOff>
    </xdr:from>
    <xdr:to>
      <xdr:col>50</xdr:col>
      <xdr:colOff>114300</xdr:colOff>
      <xdr:row>37</xdr:row>
      <xdr:rowOff>90693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402284"/>
          <a:ext cx="889000" cy="3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161361</xdr:rowOff>
    </xdr:from>
    <xdr:to>
      <xdr:col>50</xdr:col>
      <xdr:colOff>165100</xdr:colOff>
      <xdr:row>36</xdr:row>
      <xdr:rowOff>91511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108038</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593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128805</xdr:rowOff>
    </xdr:from>
    <xdr:to>
      <xdr:col>45</xdr:col>
      <xdr:colOff>177800</xdr:colOff>
      <xdr:row>37</xdr:row>
      <xdr:rowOff>90693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5958105"/>
          <a:ext cx="889000" cy="47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34589</xdr:rowOff>
    </xdr:from>
    <xdr:to>
      <xdr:col>46</xdr:col>
      <xdr:colOff>38100</xdr:colOff>
      <xdr:row>36</xdr:row>
      <xdr:rowOff>136189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152716</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128805</xdr:rowOff>
    </xdr:from>
    <xdr:to>
      <xdr:col>41</xdr:col>
      <xdr:colOff>50800</xdr:colOff>
      <xdr:row>37</xdr:row>
      <xdr:rowOff>92732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5958105"/>
          <a:ext cx="889000" cy="47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75673</xdr:rowOff>
    </xdr:from>
    <xdr:to>
      <xdr:col>41</xdr:col>
      <xdr:colOff>101600</xdr:colOff>
      <xdr:row>34</xdr:row>
      <xdr:rowOff>5823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22350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57788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163862</xdr:rowOff>
    </xdr:from>
    <xdr:to>
      <xdr:col>55</xdr:col>
      <xdr:colOff>50800</xdr:colOff>
      <xdr:row>37</xdr:row>
      <xdr:rowOff>94012</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33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78789</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25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7834</xdr:rowOff>
    </xdr:from>
    <xdr:to>
      <xdr:col>50</xdr:col>
      <xdr:colOff>165100</xdr:colOff>
      <xdr:row>37</xdr:row>
      <xdr:rowOff>109434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3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100561</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44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39893</xdr:rowOff>
    </xdr:from>
    <xdr:to>
      <xdr:col>46</xdr:col>
      <xdr:colOff>38100</xdr:colOff>
      <xdr:row>37</xdr:row>
      <xdr:rowOff>141493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38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132620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47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78005</xdr:rowOff>
    </xdr:from>
    <xdr:to>
      <xdr:col>41</xdr:col>
      <xdr:colOff>101600</xdr:colOff>
      <xdr:row>35</xdr:row>
      <xdr:rowOff>8155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90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170732</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600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41932</xdr:rowOff>
    </xdr:from>
    <xdr:to>
      <xdr:col>36</xdr:col>
      <xdr:colOff>165100</xdr:colOff>
      <xdr:row>37</xdr:row>
      <xdr:rowOff>143532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38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134659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47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111590</xdr:rowOff>
    </xdr:from>
    <xdr:to>
      <xdr:col>54</xdr:col>
      <xdr:colOff>189865</xdr:colOff>
      <xdr:row>58</xdr:row>
      <xdr:rowOff>89606</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84090"/>
          <a:ext cx="1270" cy="134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93433</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89606</xdr:rowOff>
    </xdr:from>
    <xdr:to>
      <xdr:col>55</xdr:col>
      <xdr:colOff>88900</xdr:colOff>
      <xdr:row>58</xdr:row>
      <xdr:rowOff>89606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3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58267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111590</xdr:rowOff>
    </xdr:from>
    <xdr:to>
      <xdr:col>55</xdr:col>
      <xdr:colOff>88900</xdr:colOff>
      <xdr:row>50</xdr:row>
      <xdr:rowOff>111590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81993</xdr:rowOff>
    </xdr:from>
    <xdr:to>
      <xdr:col>55</xdr:col>
      <xdr:colOff>0</xdr:colOff>
      <xdr:row>56</xdr:row>
      <xdr:rowOff>170058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683193"/>
          <a:ext cx="838200" cy="8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14050</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162623</xdr:rowOff>
    </xdr:from>
    <xdr:to>
      <xdr:col>55</xdr:col>
      <xdr:colOff>50800</xdr:colOff>
      <xdr:row>56</xdr:row>
      <xdr:rowOff>92773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170058</xdr:rowOff>
    </xdr:from>
    <xdr:to>
      <xdr:col>50</xdr:col>
      <xdr:colOff>114300</xdr:colOff>
      <xdr:row>57</xdr:row>
      <xdr:rowOff>108366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771258"/>
          <a:ext cx="889000" cy="10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1415</xdr:rowOff>
    </xdr:from>
    <xdr:to>
      <xdr:col>50</xdr:col>
      <xdr:colOff>165100</xdr:colOff>
      <xdr:row>56</xdr:row>
      <xdr:rowOff>103015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119542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37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31786</xdr:rowOff>
    </xdr:from>
    <xdr:to>
      <xdr:col>45</xdr:col>
      <xdr:colOff>177800</xdr:colOff>
      <xdr:row>57</xdr:row>
      <xdr:rowOff>108366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804436"/>
          <a:ext cx="889000" cy="7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97183</xdr:rowOff>
    </xdr:from>
    <xdr:to>
      <xdr:col>46</xdr:col>
      <xdr:colOff>38100</xdr:colOff>
      <xdr:row>56</xdr:row>
      <xdr:rowOff>27333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43860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82771</xdr:rowOff>
    </xdr:from>
    <xdr:to>
      <xdr:col>41</xdr:col>
      <xdr:colOff>50800</xdr:colOff>
      <xdr:row>57</xdr:row>
      <xdr:rowOff>31786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8998171"/>
          <a:ext cx="889000" cy="80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117491</xdr:rowOff>
    </xdr:from>
    <xdr:to>
      <xdr:col>41</xdr:col>
      <xdr:colOff>101600</xdr:colOff>
      <xdr:row>55</xdr:row>
      <xdr:rowOff>47641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64168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1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12974</xdr:rowOff>
    </xdr:from>
    <xdr:to>
      <xdr:col>36</xdr:col>
      <xdr:colOff>165100</xdr:colOff>
      <xdr:row>55</xdr:row>
      <xdr:rowOff>114574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105701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53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31193</xdr:rowOff>
    </xdr:from>
    <xdr:to>
      <xdr:col>55</xdr:col>
      <xdr:colOff>50800</xdr:colOff>
      <xdr:row>56</xdr:row>
      <xdr:rowOff>132793</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63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9620</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61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119258</xdr:rowOff>
    </xdr:from>
    <xdr:to>
      <xdr:col>50</xdr:col>
      <xdr:colOff>165100</xdr:colOff>
      <xdr:row>57</xdr:row>
      <xdr:rowOff>49408</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72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40535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81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57566</xdr:rowOff>
    </xdr:from>
    <xdr:to>
      <xdr:col>46</xdr:col>
      <xdr:colOff>38100</xdr:colOff>
      <xdr:row>57</xdr:row>
      <xdr:rowOff>159166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83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150293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92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152436</xdr:rowOff>
    </xdr:from>
    <xdr:to>
      <xdr:col>41</xdr:col>
      <xdr:colOff>101600</xdr:colOff>
      <xdr:row>57</xdr:row>
      <xdr:rowOff>82586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75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73713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84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31971</xdr:rowOff>
    </xdr:from>
    <xdr:to>
      <xdr:col>36</xdr:col>
      <xdr:colOff>165100</xdr:colOff>
      <xdr:row>52</xdr:row>
      <xdr:rowOff>133571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89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150098</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8722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156605</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843905"/>
          <a:ext cx="1270" cy="799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103282</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261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156605</xdr:rowOff>
    </xdr:from>
    <xdr:to>
      <xdr:col>55</xdr:col>
      <xdr:colOff>88900</xdr:colOff>
      <xdr:row>74</xdr:row>
      <xdr:rowOff>156605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84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23865</xdr:rowOff>
    </xdr:from>
    <xdr:to>
      <xdr:col>55</xdr:col>
      <xdr:colOff>0</xdr:colOff>
      <xdr:row>79</xdr:row>
      <xdr:rowOff>58057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568415"/>
          <a:ext cx="838200" cy="3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93098</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94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70221</xdr:rowOff>
    </xdr:from>
    <xdr:to>
      <xdr:col>55</xdr:col>
      <xdr:colOff>50800</xdr:colOff>
      <xdr:row>79</xdr:row>
      <xdr:rowOff>371</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4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154907</xdr:rowOff>
    </xdr:from>
    <xdr:to>
      <xdr:col>50</xdr:col>
      <xdr:colOff>114300</xdr:colOff>
      <xdr:row>79</xdr:row>
      <xdr:rowOff>23865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528007"/>
          <a:ext cx="889000" cy="4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67249</xdr:rowOff>
    </xdr:from>
    <xdr:to>
      <xdr:col>50</xdr:col>
      <xdr:colOff>165100</xdr:colOff>
      <xdr:row>78</xdr:row>
      <xdr:rowOff>168849</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4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13926</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21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148930</xdr:rowOff>
    </xdr:from>
    <xdr:to>
      <xdr:col>45</xdr:col>
      <xdr:colOff>177800</xdr:colOff>
      <xdr:row>78</xdr:row>
      <xdr:rowOff>154907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350580"/>
          <a:ext cx="889000" cy="17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22409</xdr:rowOff>
    </xdr:from>
    <xdr:to>
      <xdr:col>46</xdr:col>
      <xdr:colOff>38100</xdr:colOff>
      <xdr:row>78</xdr:row>
      <xdr:rowOff>124009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39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140536</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17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122653</xdr:rowOff>
    </xdr:from>
    <xdr:to>
      <xdr:col>41</xdr:col>
      <xdr:colOff>50800</xdr:colOff>
      <xdr:row>77</xdr:row>
      <xdr:rowOff>148930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2124153"/>
          <a:ext cx="889000" cy="122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65692</xdr:rowOff>
    </xdr:from>
    <xdr:to>
      <xdr:col>41</xdr:col>
      <xdr:colOff>101600</xdr:colOff>
      <xdr:row>77</xdr:row>
      <xdr:rowOff>167292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2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12369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04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55513</xdr:rowOff>
    </xdr:from>
    <xdr:to>
      <xdr:col>36</xdr:col>
      <xdr:colOff>165100</xdr:colOff>
      <xdr:row>77</xdr:row>
      <xdr:rowOff>157113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148240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34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7257</xdr:rowOff>
    </xdr:from>
    <xdr:to>
      <xdr:col>55</xdr:col>
      <xdr:colOff>50800</xdr:colOff>
      <xdr:row>79</xdr:row>
      <xdr:rowOff>108857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5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93634</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6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144515</xdr:rowOff>
    </xdr:from>
    <xdr:to>
      <xdr:col>50</xdr:col>
      <xdr:colOff>165100</xdr:colOff>
      <xdr:row>79</xdr:row>
      <xdr:rowOff>74665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65792</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6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104107</xdr:rowOff>
    </xdr:from>
    <xdr:to>
      <xdr:col>46</xdr:col>
      <xdr:colOff>38100</xdr:colOff>
      <xdr:row>79</xdr:row>
      <xdr:rowOff>34257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7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25384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56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98130</xdr:rowOff>
    </xdr:from>
    <xdr:to>
      <xdr:col>41</xdr:col>
      <xdr:colOff>101600</xdr:colOff>
      <xdr:row>78</xdr:row>
      <xdr:rowOff>28280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29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19407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39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71853</xdr:rowOff>
    </xdr:from>
    <xdr:to>
      <xdr:col>36</xdr:col>
      <xdr:colOff>165100</xdr:colOff>
      <xdr:row>71</xdr:row>
      <xdr:rowOff>2003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207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18530</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672795" y="1184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17900</xdr:rowOff>
    </xdr:from>
    <xdr:to>
      <xdr:col>54</xdr:col>
      <xdr:colOff>189865</xdr:colOff>
      <xdr:row>99</xdr:row>
      <xdr:rowOff>15788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48400"/>
          <a:ext cx="1270" cy="1540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19615</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9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15788</xdr:rowOff>
    </xdr:from>
    <xdr:to>
      <xdr:col>55</xdr:col>
      <xdr:colOff>88900</xdr:colOff>
      <xdr:row>99</xdr:row>
      <xdr:rowOff>15788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89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136027</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2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17900</xdr:rowOff>
    </xdr:from>
    <xdr:to>
      <xdr:col>55</xdr:col>
      <xdr:colOff>88900</xdr:colOff>
      <xdr:row>90</xdr:row>
      <xdr:rowOff>17900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4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60257</xdr:rowOff>
    </xdr:from>
    <xdr:to>
      <xdr:col>55</xdr:col>
      <xdr:colOff>0</xdr:colOff>
      <xdr:row>98</xdr:row>
      <xdr:rowOff>55488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690907"/>
          <a:ext cx="838200" cy="16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108534</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396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85657</xdr:rowOff>
    </xdr:from>
    <xdr:to>
      <xdr:col>55</xdr:col>
      <xdr:colOff>50800</xdr:colOff>
      <xdr:row>97</xdr:row>
      <xdr:rowOff>15807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4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55488</xdr:rowOff>
    </xdr:from>
    <xdr:to>
      <xdr:col>50</xdr:col>
      <xdr:colOff>114300</xdr:colOff>
      <xdr:row>98</xdr:row>
      <xdr:rowOff>77358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857588"/>
          <a:ext cx="889000" cy="2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100874</xdr:rowOff>
    </xdr:from>
    <xdr:to>
      <xdr:col>50</xdr:col>
      <xdr:colOff>165100</xdr:colOff>
      <xdr:row>97</xdr:row>
      <xdr:rowOff>31024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6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47551</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33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77358</xdr:rowOff>
    </xdr:from>
    <xdr:to>
      <xdr:col>45</xdr:col>
      <xdr:colOff>177800</xdr:colOff>
      <xdr:row>98</xdr:row>
      <xdr:rowOff>116154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879458"/>
          <a:ext cx="889000" cy="3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47915</xdr:rowOff>
    </xdr:from>
    <xdr:to>
      <xdr:col>46</xdr:col>
      <xdr:colOff>38100</xdr:colOff>
      <xdr:row>96</xdr:row>
      <xdr:rowOff>149515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166042</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28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116154</xdr:rowOff>
    </xdr:from>
    <xdr:to>
      <xdr:col>41</xdr:col>
      <xdr:colOff>50800</xdr:colOff>
      <xdr:row>98</xdr:row>
      <xdr:rowOff>155919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918254"/>
          <a:ext cx="889000" cy="3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142959</xdr:rowOff>
    </xdr:from>
    <xdr:to>
      <xdr:col>41</xdr:col>
      <xdr:colOff>101600</xdr:colOff>
      <xdr:row>96</xdr:row>
      <xdr:rowOff>73109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4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89636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2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68272</xdr:rowOff>
    </xdr:from>
    <xdr:to>
      <xdr:col>36</xdr:col>
      <xdr:colOff>165100</xdr:colOff>
      <xdr:row>96</xdr:row>
      <xdr:rowOff>169872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52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14949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30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9457</xdr:rowOff>
    </xdr:from>
    <xdr:to>
      <xdr:col>55</xdr:col>
      <xdr:colOff>50800</xdr:colOff>
      <xdr:row>97</xdr:row>
      <xdr:rowOff>111057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64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159334</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61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4688</xdr:rowOff>
    </xdr:from>
    <xdr:to>
      <xdr:col>50</xdr:col>
      <xdr:colOff>165100</xdr:colOff>
      <xdr:row>98</xdr:row>
      <xdr:rowOff>106288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80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97415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89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26558</xdr:rowOff>
    </xdr:from>
    <xdr:to>
      <xdr:col>46</xdr:col>
      <xdr:colOff>38100</xdr:colOff>
      <xdr:row>98</xdr:row>
      <xdr:rowOff>128158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82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119285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92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65354</xdr:rowOff>
    </xdr:from>
    <xdr:to>
      <xdr:col>41</xdr:col>
      <xdr:colOff>101600</xdr:colOff>
      <xdr:row>98</xdr:row>
      <xdr:rowOff>166954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86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158081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96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105119</xdr:rowOff>
    </xdr:from>
    <xdr:to>
      <xdr:col>36</xdr:col>
      <xdr:colOff>165100</xdr:colOff>
      <xdr:row>99</xdr:row>
      <xdr:rowOff>35269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90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26396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99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104191</xdr:rowOff>
    </xdr:from>
    <xdr:to>
      <xdr:col>85</xdr:col>
      <xdr:colOff>126364</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47691"/>
          <a:ext cx="1269" cy="153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50868</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104191</xdr:rowOff>
    </xdr:from>
    <xdr:to>
      <xdr:col>86</xdr:col>
      <xdr:colOff>25400</xdr:colOff>
      <xdr:row>30</xdr:row>
      <xdr:rowOff>104191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47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12020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27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160593</xdr:rowOff>
    </xdr:from>
    <xdr:to>
      <xdr:col>85</xdr:col>
      <xdr:colOff>177800</xdr:colOff>
      <xdr:row>39</xdr:row>
      <xdr:rowOff>90743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7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171228</xdr:rowOff>
    </xdr:from>
    <xdr:to>
      <xdr:col>81</xdr:col>
      <xdr:colOff>101600</xdr:colOff>
      <xdr:row>39</xdr:row>
      <xdr:rowOff>101378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117906</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6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10000</xdr:rowOff>
    </xdr:from>
    <xdr:to>
      <xdr:col>76</xdr:col>
      <xdr:colOff>165100</xdr:colOff>
      <xdr:row>39</xdr:row>
      <xdr:rowOff>111600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128127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4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91563</xdr:rowOff>
    </xdr:from>
    <xdr:to>
      <xdr:col>71</xdr:col>
      <xdr:colOff>177800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78113"/>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166591</xdr:rowOff>
    </xdr:from>
    <xdr:to>
      <xdr:col>72</xdr:col>
      <xdr:colOff>38100</xdr:colOff>
      <xdr:row>39</xdr:row>
      <xdr:rowOff>96741</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8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113268</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5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153464</xdr:rowOff>
    </xdr:from>
    <xdr:to>
      <xdr:col>67</xdr:col>
      <xdr:colOff>101600</xdr:colOff>
      <xdr:row>39</xdr:row>
      <xdr:rowOff>83614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100140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4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139020</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541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40763</xdr:rowOff>
    </xdr:from>
    <xdr:to>
      <xdr:col>67</xdr:col>
      <xdr:colOff>101600</xdr:colOff>
      <xdr:row>39</xdr:row>
      <xdr:rowOff>142363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72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133490</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820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127668</xdr:rowOff>
    </xdr:from>
    <xdr:to>
      <xdr:col>85</xdr:col>
      <xdr:colOff>126364</xdr:colOff>
      <xdr:row>78</xdr:row>
      <xdr:rowOff>118525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300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122352</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118525</xdr:rowOff>
    </xdr:from>
    <xdr:to>
      <xdr:col>86</xdr:col>
      <xdr:colOff>25400</xdr:colOff>
      <xdr:row>78</xdr:row>
      <xdr:rowOff>118525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9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74345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207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127668</xdr:rowOff>
    </xdr:from>
    <xdr:to>
      <xdr:col>86</xdr:col>
      <xdr:colOff>25400</xdr:colOff>
      <xdr:row>71</xdr:row>
      <xdr:rowOff>127668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30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151099</xdr:rowOff>
    </xdr:from>
    <xdr:to>
      <xdr:col>85</xdr:col>
      <xdr:colOff>127000</xdr:colOff>
      <xdr:row>78</xdr:row>
      <xdr:rowOff>10891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352749"/>
          <a:ext cx="8382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128122</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8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105245</xdr:rowOff>
    </xdr:from>
    <xdr:to>
      <xdr:col>85</xdr:col>
      <xdr:colOff>177800</xdr:colOff>
      <xdr:row>77</xdr:row>
      <xdr:rowOff>35395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10891</xdr:rowOff>
    </xdr:from>
    <xdr:to>
      <xdr:col>81</xdr:col>
      <xdr:colOff>50800</xdr:colOff>
      <xdr:row>78</xdr:row>
      <xdr:rowOff>20593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383991"/>
          <a:ext cx="889000" cy="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74887</xdr:rowOff>
    </xdr:from>
    <xdr:to>
      <xdr:col>81</xdr:col>
      <xdr:colOff>101600</xdr:colOff>
      <xdr:row>77</xdr:row>
      <xdr:rowOff>5037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21564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8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20593</xdr:rowOff>
    </xdr:from>
    <xdr:to>
      <xdr:col>76</xdr:col>
      <xdr:colOff>114300</xdr:colOff>
      <xdr:row>78</xdr:row>
      <xdr:rowOff>24668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393693"/>
          <a:ext cx="889000" cy="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92162</xdr:rowOff>
    </xdr:from>
    <xdr:to>
      <xdr:col>76</xdr:col>
      <xdr:colOff>165100</xdr:colOff>
      <xdr:row>77</xdr:row>
      <xdr:rowOff>22312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38838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24668</xdr:rowOff>
    </xdr:from>
    <xdr:to>
      <xdr:col>71</xdr:col>
      <xdr:colOff>177800</xdr:colOff>
      <xdr:row>78</xdr:row>
      <xdr:rowOff>25431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397768"/>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111051</xdr:rowOff>
    </xdr:from>
    <xdr:to>
      <xdr:col>72</xdr:col>
      <xdr:colOff>38100</xdr:colOff>
      <xdr:row>77</xdr:row>
      <xdr:rowOff>41201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57728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110106</xdr:rowOff>
    </xdr:from>
    <xdr:to>
      <xdr:col>67</xdr:col>
      <xdr:colOff>101600</xdr:colOff>
      <xdr:row>77</xdr:row>
      <xdr:rowOff>40256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56783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100299</xdr:rowOff>
    </xdr:from>
    <xdr:to>
      <xdr:col>85</xdr:col>
      <xdr:colOff>177800</xdr:colOff>
      <xdr:row>78</xdr:row>
      <xdr:rowOff>30449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30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78726</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8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131541</xdr:rowOff>
    </xdr:from>
    <xdr:to>
      <xdr:col>81</xdr:col>
      <xdr:colOff>101600</xdr:colOff>
      <xdr:row>78</xdr:row>
      <xdr:rowOff>61691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33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52818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42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141243</xdr:rowOff>
    </xdr:from>
    <xdr:to>
      <xdr:col>76</xdr:col>
      <xdr:colOff>165100</xdr:colOff>
      <xdr:row>78</xdr:row>
      <xdr:rowOff>71393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34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62520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43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145318</xdr:rowOff>
    </xdr:from>
    <xdr:to>
      <xdr:col>72</xdr:col>
      <xdr:colOff>38100</xdr:colOff>
      <xdr:row>78</xdr:row>
      <xdr:rowOff>75468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34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66595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43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146081</xdr:rowOff>
    </xdr:from>
    <xdr:to>
      <xdr:col>67</xdr:col>
      <xdr:colOff>101600</xdr:colOff>
      <xdr:row>78</xdr:row>
      <xdr:rowOff>76231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34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67358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44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41292</xdr:rowOff>
    </xdr:from>
    <xdr:to>
      <xdr:col>85</xdr:col>
      <xdr:colOff>126364</xdr:colOff>
      <xdr:row>98</xdr:row>
      <xdr:rowOff>131959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471792"/>
          <a:ext cx="1269" cy="146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135786</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131959</xdr:rowOff>
    </xdr:from>
    <xdr:to>
      <xdr:col>86</xdr:col>
      <xdr:colOff>25400</xdr:colOff>
      <xdr:row>98</xdr:row>
      <xdr:rowOff>131959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3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159419</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41292</xdr:rowOff>
    </xdr:from>
    <xdr:to>
      <xdr:col>86</xdr:col>
      <xdr:colOff>25400</xdr:colOff>
      <xdr:row>90</xdr:row>
      <xdr:rowOff>41292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47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36413</xdr:rowOff>
    </xdr:from>
    <xdr:to>
      <xdr:col>85</xdr:col>
      <xdr:colOff>127000</xdr:colOff>
      <xdr:row>98</xdr:row>
      <xdr:rowOff>113548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838513"/>
          <a:ext cx="838200" cy="7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52150</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11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29273</xdr:rowOff>
    </xdr:from>
    <xdr:to>
      <xdr:col>85</xdr:col>
      <xdr:colOff>177800</xdr:colOff>
      <xdr:row>97</xdr:row>
      <xdr:rowOff>130873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6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69745</xdr:rowOff>
    </xdr:from>
    <xdr:to>
      <xdr:col>81</xdr:col>
      <xdr:colOff>50800</xdr:colOff>
      <xdr:row>98</xdr:row>
      <xdr:rowOff>113548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700395"/>
          <a:ext cx="889000" cy="21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76991</xdr:rowOff>
    </xdr:from>
    <xdr:to>
      <xdr:col>81</xdr:col>
      <xdr:colOff>101600</xdr:colOff>
      <xdr:row>98</xdr:row>
      <xdr:rowOff>7141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0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23668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48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69745</xdr:rowOff>
    </xdr:from>
    <xdr:to>
      <xdr:col>76</xdr:col>
      <xdr:colOff>114300</xdr:colOff>
      <xdr:row>98</xdr:row>
      <xdr:rowOff>99709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700395"/>
          <a:ext cx="889000" cy="20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47867</xdr:rowOff>
    </xdr:from>
    <xdr:to>
      <xdr:col>76</xdr:col>
      <xdr:colOff>165100</xdr:colOff>
      <xdr:row>97</xdr:row>
      <xdr:rowOff>149467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67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140594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77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98547</xdr:rowOff>
    </xdr:from>
    <xdr:to>
      <xdr:col>71</xdr:col>
      <xdr:colOff>177800</xdr:colOff>
      <xdr:row>98</xdr:row>
      <xdr:rowOff>99709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900647"/>
          <a:ext cx="8890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114498</xdr:rowOff>
    </xdr:from>
    <xdr:to>
      <xdr:col>72</xdr:col>
      <xdr:colOff>38100</xdr:colOff>
      <xdr:row>98</xdr:row>
      <xdr:rowOff>44648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61175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149698</xdr:rowOff>
    </xdr:from>
    <xdr:to>
      <xdr:col>67</xdr:col>
      <xdr:colOff>101600</xdr:colOff>
      <xdr:row>98</xdr:row>
      <xdr:rowOff>79848</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96375</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157063</xdr:rowOff>
    </xdr:from>
    <xdr:to>
      <xdr:col>85</xdr:col>
      <xdr:colOff>177800</xdr:colOff>
      <xdr:row>98</xdr:row>
      <xdr:rowOff>87213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78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71990</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0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62748</xdr:rowOff>
    </xdr:from>
    <xdr:to>
      <xdr:col>81</xdr:col>
      <xdr:colOff>101600</xdr:colOff>
      <xdr:row>98</xdr:row>
      <xdr:rowOff>164348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6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155475</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695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18945</xdr:rowOff>
    </xdr:from>
    <xdr:to>
      <xdr:col>76</xdr:col>
      <xdr:colOff>165100</xdr:colOff>
      <xdr:row>97</xdr:row>
      <xdr:rowOff>120545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6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137072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42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48909</xdr:rowOff>
    </xdr:from>
    <xdr:to>
      <xdr:col>72</xdr:col>
      <xdr:colOff>38100</xdr:colOff>
      <xdr:row>98</xdr:row>
      <xdr:rowOff>150509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5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141636</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943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47747</xdr:rowOff>
    </xdr:from>
    <xdr:to>
      <xdr:col>67</xdr:col>
      <xdr:colOff>101600</xdr:colOff>
      <xdr:row>98</xdr:row>
      <xdr:rowOff>149347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4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140474</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94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32555</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347505"/>
          <a:ext cx="1269" cy="1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150682</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32555</xdr:rowOff>
    </xdr:from>
    <xdr:to>
      <xdr:col>116</xdr:col>
      <xdr:colOff>152400</xdr:colOff>
      <xdr:row>31</xdr:row>
      <xdr:rowOff>32555</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34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26886</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541986"/>
          <a:ext cx="838200" cy="11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31310</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37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8433</xdr:rowOff>
    </xdr:from>
    <xdr:to>
      <xdr:col>116</xdr:col>
      <xdr:colOff>114300</xdr:colOff>
      <xdr:row>38</xdr:row>
      <xdr:rowOff>110033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153142</xdr:rowOff>
    </xdr:from>
    <xdr:to>
      <xdr:col>111</xdr:col>
      <xdr:colOff>177800</xdr:colOff>
      <xdr:row>38</xdr:row>
      <xdr:rowOff>26886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496792"/>
          <a:ext cx="889000" cy="4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33944</xdr:rowOff>
    </xdr:from>
    <xdr:to>
      <xdr:col>112</xdr:col>
      <xdr:colOff>38100</xdr:colOff>
      <xdr:row>38</xdr:row>
      <xdr:rowOff>135544</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5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126671</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64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153142</xdr:rowOff>
    </xdr:from>
    <xdr:to>
      <xdr:col>107</xdr:col>
      <xdr:colOff>50800</xdr:colOff>
      <xdr:row>38</xdr:row>
      <xdr:rowOff>49449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6496792"/>
          <a:ext cx="889000" cy="6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45512</xdr:rowOff>
    </xdr:from>
    <xdr:to>
      <xdr:col>107</xdr:col>
      <xdr:colOff>101600</xdr:colOff>
      <xdr:row>38</xdr:row>
      <xdr:rowOff>147112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5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138239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65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39025</xdr:rowOff>
    </xdr:from>
    <xdr:to>
      <xdr:col>102</xdr:col>
      <xdr:colOff>114300</xdr:colOff>
      <xdr:row>38</xdr:row>
      <xdr:rowOff>49449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554125"/>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48598</xdr:rowOff>
    </xdr:from>
    <xdr:to>
      <xdr:col>102</xdr:col>
      <xdr:colOff>165100</xdr:colOff>
      <xdr:row>38</xdr:row>
      <xdr:rowOff>150198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6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141325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65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64829</xdr:rowOff>
    </xdr:from>
    <xdr:to>
      <xdr:col>98</xdr:col>
      <xdr:colOff>38100</xdr:colOff>
      <xdr:row>38</xdr:row>
      <xdr:rowOff>166429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157556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67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147536</xdr:rowOff>
    </xdr:from>
    <xdr:to>
      <xdr:col>112</xdr:col>
      <xdr:colOff>38100</xdr:colOff>
      <xdr:row>38</xdr:row>
      <xdr:rowOff>77686</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49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94213</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626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102342</xdr:rowOff>
    </xdr:from>
    <xdr:to>
      <xdr:col>107</xdr:col>
      <xdr:colOff>101600</xdr:colOff>
      <xdr:row>38</xdr:row>
      <xdr:rowOff>32492</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4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49019</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170099</xdr:rowOff>
    </xdr:from>
    <xdr:to>
      <xdr:col>102</xdr:col>
      <xdr:colOff>165100</xdr:colOff>
      <xdr:row>38</xdr:row>
      <xdr:rowOff>100249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51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116776</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10428" y="628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159675</xdr:rowOff>
    </xdr:from>
    <xdr:to>
      <xdr:col>98</xdr:col>
      <xdr:colOff>38100</xdr:colOff>
      <xdr:row>38</xdr:row>
      <xdr:rowOff>89825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5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106352</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21428" y="62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16542</xdr:rowOff>
    </xdr:from>
    <xdr:to>
      <xdr:col>116</xdr:col>
      <xdr:colOff>62864</xdr:colOff>
      <xdr:row>58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760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134669</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5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16542</xdr:rowOff>
    </xdr:from>
    <xdr:to>
      <xdr:col>116</xdr:col>
      <xdr:colOff>152400</xdr:colOff>
      <xdr:row>51</xdr:row>
      <xdr:rowOff>16542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76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1740</xdr:rowOff>
    </xdr:from>
    <xdr:to>
      <xdr:col>116</xdr:col>
      <xdr:colOff>63500</xdr:colOff>
      <xdr:row>58</xdr:row>
      <xdr:rowOff>3969</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9945840"/>
          <a:ext cx="838200" cy="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70858</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672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47981</xdr:rowOff>
    </xdr:from>
    <xdr:to>
      <xdr:col>116</xdr:col>
      <xdr:colOff>114300</xdr:colOff>
      <xdr:row>57</xdr:row>
      <xdr:rowOff>149581</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82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1740</xdr:rowOff>
    </xdr:from>
    <xdr:to>
      <xdr:col>111</xdr:col>
      <xdr:colOff>177800</xdr:colOff>
      <xdr:row>58</xdr:row>
      <xdr:rowOff>4883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9945840"/>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48209</xdr:rowOff>
    </xdr:from>
    <xdr:to>
      <xdr:col>112</xdr:col>
      <xdr:colOff>38100</xdr:colOff>
      <xdr:row>57</xdr:row>
      <xdr:rowOff>149809</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166336</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59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4711</xdr:rowOff>
    </xdr:from>
    <xdr:to>
      <xdr:col>107</xdr:col>
      <xdr:colOff>50800</xdr:colOff>
      <xdr:row>58</xdr:row>
      <xdr:rowOff>4883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9948811"/>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74726</xdr:rowOff>
    </xdr:from>
    <xdr:to>
      <xdr:col>107</xdr:col>
      <xdr:colOff>101600</xdr:colOff>
      <xdr:row>57</xdr:row>
      <xdr:rowOff>4876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21403</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4426</xdr:rowOff>
    </xdr:from>
    <xdr:to>
      <xdr:col>102</xdr:col>
      <xdr:colOff>114300</xdr:colOff>
      <xdr:row>58</xdr:row>
      <xdr:rowOff>4711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9948526"/>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112846</xdr:rowOff>
    </xdr:from>
    <xdr:to>
      <xdr:col>102</xdr:col>
      <xdr:colOff>165100</xdr:colOff>
      <xdr:row>57</xdr:row>
      <xdr:rowOff>42996</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59523</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47181</xdr:rowOff>
    </xdr:from>
    <xdr:to>
      <xdr:col>98</xdr:col>
      <xdr:colOff>38100</xdr:colOff>
      <xdr:row>57</xdr:row>
      <xdr:rowOff>148781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165308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124619</xdr:rowOff>
    </xdr:from>
    <xdr:to>
      <xdr:col>116</xdr:col>
      <xdr:colOff>114300</xdr:colOff>
      <xdr:row>58</xdr:row>
      <xdr:rowOff>54769</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89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39546</xdr:rowOff>
    </xdr:from>
    <xdr:ext cx="378565"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812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122390</xdr:rowOff>
    </xdr:from>
    <xdr:to>
      <xdr:col>112</xdr:col>
      <xdr:colOff>38100</xdr:colOff>
      <xdr:row>58</xdr:row>
      <xdr:rowOff>52540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89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43667</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4017" y="9987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125533</xdr:rowOff>
    </xdr:from>
    <xdr:to>
      <xdr:col>107</xdr:col>
      <xdr:colOff>101600</xdr:colOff>
      <xdr:row>58</xdr:row>
      <xdr:rowOff>55683</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89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46810</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5017" y="9990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125361</xdr:rowOff>
    </xdr:from>
    <xdr:to>
      <xdr:col>102</xdr:col>
      <xdr:colOff>165100</xdr:colOff>
      <xdr:row>58</xdr:row>
      <xdr:rowOff>55511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89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46638</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6017" y="9990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125076</xdr:rowOff>
    </xdr:from>
    <xdr:to>
      <xdr:col>98</xdr:col>
      <xdr:colOff>38100</xdr:colOff>
      <xdr:row>58</xdr:row>
      <xdr:rowOff>55226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8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46353</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7017" y="9990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28254</xdr:rowOff>
    </xdr:from>
    <xdr:to>
      <xdr:col>116</xdr:col>
      <xdr:colOff>62864</xdr:colOff>
      <xdr:row>78</xdr:row>
      <xdr:rowOff>80969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201204"/>
          <a:ext cx="1269" cy="125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84796</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80969</xdr:rowOff>
    </xdr:from>
    <xdr:to>
      <xdr:col>116</xdr:col>
      <xdr:colOff>152400</xdr:colOff>
      <xdr:row>78</xdr:row>
      <xdr:rowOff>80969</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45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146381</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9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28254</xdr:rowOff>
    </xdr:from>
    <xdr:to>
      <xdr:col>116</xdr:col>
      <xdr:colOff>152400</xdr:colOff>
      <xdr:row>71</xdr:row>
      <xdr:rowOff>28254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20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79330</xdr:rowOff>
    </xdr:from>
    <xdr:to>
      <xdr:col>116</xdr:col>
      <xdr:colOff>63500</xdr:colOff>
      <xdr:row>78</xdr:row>
      <xdr:rowOff>104750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3452430"/>
          <a:ext cx="838200" cy="2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56560</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308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33683</xdr:rowOff>
    </xdr:from>
    <xdr:to>
      <xdr:col>116</xdr:col>
      <xdr:colOff>114300</xdr:colOff>
      <xdr:row>77</xdr:row>
      <xdr:rowOff>135283</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323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104750</xdr:rowOff>
    </xdr:from>
    <xdr:to>
      <xdr:col>111</xdr:col>
      <xdr:colOff>177800</xdr:colOff>
      <xdr:row>78</xdr:row>
      <xdr:rowOff>108159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3477850"/>
          <a:ext cx="889000" cy="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39816</xdr:rowOff>
    </xdr:from>
    <xdr:to>
      <xdr:col>112</xdr:col>
      <xdr:colOff>38100</xdr:colOff>
      <xdr:row>77</xdr:row>
      <xdr:rowOff>141416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2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157943</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3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108159</xdr:rowOff>
    </xdr:from>
    <xdr:to>
      <xdr:col>107</xdr:col>
      <xdr:colOff>50800</xdr:colOff>
      <xdr:row>78</xdr:row>
      <xdr:rowOff>108159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545300" y="134812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42396</xdr:rowOff>
    </xdr:from>
    <xdr:to>
      <xdr:col>107</xdr:col>
      <xdr:colOff>101600</xdr:colOff>
      <xdr:row>77</xdr:row>
      <xdr:rowOff>143996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32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160523</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301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108159</xdr:rowOff>
    </xdr:from>
    <xdr:to>
      <xdr:col>102</xdr:col>
      <xdr:colOff>114300</xdr:colOff>
      <xdr:row>78</xdr:row>
      <xdr:rowOff>114489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3481259"/>
          <a:ext cx="889000" cy="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41097</xdr:rowOff>
    </xdr:from>
    <xdr:to>
      <xdr:col>102</xdr:col>
      <xdr:colOff>165100</xdr:colOff>
      <xdr:row>77</xdr:row>
      <xdr:rowOff>142697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324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159224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30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163685</xdr:rowOff>
    </xdr:from>
    <xdr:to>
      <xdr:col>98</xdr:col>
      <xdr:colOff>38100</xdr:colOff>
      <xdr:row>77</xdr:row>
      <xdr:rowOff>93835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319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110362</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9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28530</xdr:rowOff>
    </xdr:from>
    <xdr:to>
      <xdr:col>116</xdr:col>
      <xdr:colOff>114300</xdr:colOff>
      <xdr:row>78</xdr:row>
      <xdr:rowOff>130130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40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114907</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331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53950</xdr:rowOff>
    </xdr:from>
    <xdr:to>
      <xdr:col>112</xdr:col>
      <xdr:colOff>38100</xdr:colOff>
      <xdr:row>78</xdr:row>
      <xdr:rowOff>155550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42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146677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5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57359</xdr:rowOff>
    </xdr:from>
    <xdr:to>
      <xdr:col>107</xdr:col>
      <xdr:colOff>101600</xdr:colOff>
      <xdr:row>78</xdr:row>
      <xdr:rowOff>158959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43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150086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52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57359</xdr:rowOff>
    </xdr:from>
    <xdr:to>
      <xdr:col>102</xdr:col>
      <xdr:colOff>165100</xdr:colOff>
      <xdr:row>78</xdr:row>
      <xdr:rowOff>158959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343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150086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52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63689</xdr:rowOff>
    </xdr:from>
    <xdr:to>
      <xdr:col>98</xdr:col>
      <xdr:colOff>38100</xdr:colOff>
      <xdr:row>78</xdr:row>
      <xdr:rowOff>165289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34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156416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52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全体的に住民一人当たりのコストが類似団体平均を下回っている。一概には言えないが、事業費の圧縮や選択と集中による事業の実施による効果と思われる。</a:t>
          </a:r>
        </a:p>
        <a:p>
          <a:r>
            <a:rPr kumimoji="1" lang="ja-JP" altLang="en-US" sz="1300">
              <a:latin typeface="ＭＳ Ｐゴシック" panose="020B0600070205080204" pitchFamily="50" charset="-128"/>
              <a:ea typeface="ＭＳ Ｐゴシック" panose="020B0600070205080204" pitchFamily="50" charset="-128"/>
            </a:rPr>
            <a:t>扶助費については、子育て世帯の流入に伴う低年齢児の保育需要の増及び自立支援給付費の増により経常的な扶助費は増となっている。高齢化の影響により今後も増加傾向が続くことが見込まれるため、適切な食事習慣や日常的な運動習慣の確立など健康寿命の延伸の取組を引き続き実施し削減に努めていく。</a:t>
          </a:r>
        </a:p>
        <a:p>
          <a:r>
            <a:rPr kumimoji="1" lang="ja-JP" altLang="en-US" sz="1300">
              <a:latin typeface="ＭＳ Ｐゴシック" panose="020B0600070205080204" pitchFamily="50" charset="-128"/>
              <a:ea typeface="ＭＳ Ｐゴシック" panose="020B0600070205080204" pitchFamily="50" charset="-128"/>
            </a:rPr>
            <a:t>公共施設の老朽化に伴い、物件費、維持補修費及び普通建設事業費（うち更新整備）が増加傾向にある。令和５年度は町民センターの空調設備更新工事を実施したことから、普通建設事業費（うち更新整備）が増となった。今後も、全体的な公共施設マネジメントを通じて計画的かつ効率的な施設維持管理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神奈川県開成町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18,649
18,468
6.55
8,552,892
7,917,698
515,745
4,443,199
7,112,741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82321</xdr:rowOff>
    </xdr:from>
    <xdr:to>
      <xdr:col>24</xdr:col>
      <xdr:colOff>62865</xdr:colOff>
      <xdr:row>39</xdr:row>
      <xdr:rowOff>47574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97271"/>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51401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47574</xdr:rowOff>
    </xdr:from>
    <xdr:to>
      <xdr:col>24</xdr:col>
      <xdr:colOff>152400</xdr:colOff>
      <xdr:row>39</xdr:row>
      <xdr:rowOff>47574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28998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82321</xdr:rowOff>
    </xdr:from>
    <xdr:to>
      <xdr:col>24</xdr:col>
      <xdr:colOff>152400</xdr:colOff>
      <xdr:row>31</xdr:row>
      <xdr:rowOff>82321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12370</xdr:rowOff>
    </xdr:from>
    <xdr:to>
      <xdr:col>24</xdr:col>
      <xdr:colOff>63500</xdr:colOff>
      <xdr:row>37</xdr:row>
      <xdr:rowOff>13741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356020"/>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48455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25578</xdr:rowOff>
    </xdr:from>
    <xdr:to>
      <xdr:col>24</xdr:col>
      <xdr:colOff>114300</xdr:colOff>
      <xdr:row>36</xdr:row>
      <xdr:rowOff>127178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13741</xdr:rowOff>
    </xdr:from>
    <xdr:to>
      <xdr:col>19</xdr:col>
      <xdr:colOff>177800</xdr:colOff>
      <xdr:row>37</xdr:row>
      <xdr:rowOff>39116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357391"/>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66268</xdr:rowOff>
    </xdr:from>
    <xdr:to>
      <xdr:col>20</xdr:col>
      <xdr:colOff>38100</xdr:colOff>
      <xdr:row>36</xdr:row>
      <xdr:rowOff>167868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1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39116</xdr:rowOff>
    </xdr:from>
    <xdr:to>
      <xdr:col>15</xdr:col>
      <xdr:colOff>50800</xdr:colOff>
      <xdr:row>37</xdr:row>
      <xdr:rowOff>55575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382766"/>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81813</xdr:rowOff>
    </xdr:from>
    <xdr:to>
      <xdr:col>15</xdr:col>
      <xdr:colOff>101600</xdr:colOff>
      <xdr:row>37</xdr:row>
      <xdr:rowOff>11963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28490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2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27229</xdr:rowOff>
    </xdr:from>
    <xdr:to>
      <xdr:col>10</xdr:col>
      <xdr:colOff>114300</xdr:colOff>
      <xdr:row>37</xdr:row>
      <xdr:rowOff>55575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513629"/>
          <a:ext cx="889000" cy="88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50724</xdr:rowOff>
    </xdr:from>
    <xdr:to>
      <xdr:col>10</xdr:col>
      <xdr:colOff>165100</xdr:colOff>
      <xdr:row>36</xdr:row>
      <xdr:rowOff>152324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168851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16891</xdr:rowOff>
    </xdr:from>
    <xdr:to>
      <xdr:col>6</xdr:col>
      <xdr:colOff>38100</xdr:colOff>
      <xdr:row>36</xdr:row>
      <xdr:rowOff>118491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109618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133020</xdr:rowOff>
    </xdr:from>
    <xdr:to>
      <xdr:col>24</xdr:col>
      <xdr:colOff>114300</xdr:colOff>
      <xdr:row>37</xdr:row>
      <xdr:rowOff>63170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111447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8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134391</xdr:rowOff>
    </xdr:from>
    <xdr:to>
      <xdr:col>20</xdr:col>
      <xdr:colOff>38100</xdr:colOff>
      <xdr:row>37</xdr:row>
      <xdr:rowOff>64541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0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55668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159766</xdr:rowOff>
    </xdr:from>
    <xdr:to>
      <xdr:col>15</xdr:col>
      <xdr:colOff>101600</xdr:colOff>
      <xdr:row>37</xdr:row>
      <xdr:rowOff>89916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81043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42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4775</xdr:rowOff>
    </xdr:from>
    <xdr:to>
      <xdr:col>10</xdr:col>
      <xdr:colOff>165100</xdr:colOff>
      <xdr:row>37</xdr:row>
      <xdr:rowOff>106375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97502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44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147879</xdr:rowOff>
    </xdr:from>
    <xdr:to>
      <xdr:col>6</xdr:col>
      <xdr:colOff>38100</xdr:colOff>
      <xdr:row>32</xdr:row>
      <xdr:rowOff>78029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6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94556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23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29718</xdr:rowOff>
    </xdr:from>
    <xdr:to>
      <xdr:col>24</xdr:col>
      <xdr:colOff>62865</xdr:colOff>
      <xdr:row>58</xdr:row>
      <xdr:rowOff>103859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3668"/>
          <a:ext cx="1270" cy="127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107686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103859</xdr:rowOff>
    </xdr:from>
    <xdr:to>
      <xdr:col>24</xdr:col>
      <xdr:colOff>152400</xdr:colOff>
      <xdr:row>58</xdr:row>
      <xdr:rowOff>103859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4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147845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441,178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29718</xdr:rowOff>
    </xdr:from>
    <xdr:to>
      <xdr:col>24</xdr:col>
      <xdr:colOff>152400</xdr:colOff>
      <xdr:row>51</xdr:row>
      <xdr:rowOff>29718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150144</xdr:rowOff>
    </xdr:from>
    <xdr:to>
      <xdr:col>24</xdr:col>
      <xdr:colOff>63500</xdr:colOff>
      <xdr:row>58</xdr:row>
      <xdr:rowOff>85251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22794"/>
          <a:ext cx="838200" cy="10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165217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94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142340</xdr:rowOff>
    </xdr:from>
    <xdr:to>
      <xdr:col>24</xdr:col>
      <xdr:colOff>114300</xdr:colOff>
      <xdr:row>57</xdr:row>
      <xdr:rowOff>72490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89137</xdr:rowOff>
    </xdr:from>
    <xdr:to>
      <xdr:col>19</xdr:col>
      <xdr:colOff>177800</xdr:colOff>
      <xdr:row>58</xdr:row>
      <xdr:rowOff>85251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61787"/>
          <a:ext cx="889000" cy="1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xdr:rowOff>
    </xdr:from>
    <xdr:to>
      <xdr:col>20</xdr:col>
      <xdr:colOff>38100</xdr:colOff>
      <xdr:row>57</xdr:row>
      <xdr:rowOff>102495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119022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54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19342</xdr:rowOff>
    </xdr:from>
    <xdr:to>
      <xdr:col>15</xdr:col>
      <xdr:colOff>50800</xdr:colOff>
      <xdr:row>57</xdr:row>
      <xdr:rowOff>89137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620542"/>
          <a:ext cx="889000" cy="24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164109</xdr:rowOff>
    </xdr:from>
    <xdr:to>
      <xdr:col>15</xdr:col>
      <xdr:colOff>101600</xdr:colOff>
      <xdr:row>57</xdr:row>
      <xdr:rowOff>94259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110786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54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19342</xdr:rowOff>
    </xdr:from>
    <xdr:to>
      <xdr:col>10</xdr:col>
      <xdr:colOff>114300</xdr:colOff>
      <xdr:row>56</xdr:row>
      <xdr:rowOff>23153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620542"/>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24595</xdr:rowOff>
    </xdr:from>
    <xdr:to>
      <xdr:col>10</xdr:col>
      <xdr:colOff>165100</xdr:colOff>
      <xdr:row>55</xdr:row>
      <xdr:rowOff>126195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4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142722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22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77444</xdr:rowOff>
    </xdr:from>
    <xdr:to>
      <xdr:col>6</xdr:col>
      <xdr:colOff>38100</xdr:colOff>
      <xdr:row>58</xdr:row>
      <xdr:rowOff>7594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170171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4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99344</xdr:rowOff>
    </xdr:from>
    <xdr:to>
      <xdr:col>24</xdr:col>
      <xdr:colOff>114300</xdr:colOff>
      <xdr:row>58</xdr:row>
      <xdr:rowOff>29494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7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14271</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8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34451</xdr:rowOff>
    </xdr:from>
    <xdr:to>
      <xdr:col>20</xdr:col>
      <xdr:colOff>38100</xdr:colOff>
      <xdr:row>58</xdr:row>
      <xdr:rowOff>136051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7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127178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7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38337</xdr:rowOff>
    </xdr:from>
    <xdr:to>
      <xdr:col>15</xdr:col>
      <xdr:colOff>101600</xdr:colOff>
      <xdr:row>57</xdr:row>
      <xdr:rowOff>139937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1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131064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90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139992</xdr:rowOff>
    </xdr:from>
    <xdr:to>
      <xdr:col>10</xdr:col>
      <xdr:colOff>165100</xdr:colOff>
      <xdr:row>56</xdr:row>
      <xdr:rowOff>70142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56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61269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6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143803</xdr:rowOff>
    </xdr:from>
    <xdr:to>
      <xdr:col>6</xdr:col>
      <xdr:colOff>38100</xdr:colOff>
      <xdr:row>56</xdr:row>
      <xdr:rowOff>73953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5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90480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348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127752</xdr:rowOff>
    </xdr:from>
    <xdr:to>
      <xdr:col>24</xdr:col>
      <xdr:colOff>62865</xdr:colOff>
      <xdr:row>78</xdr:row>
      <xdr:rowOff>8742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00702"/>
          <a:ext cx="1270" cy="108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12569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8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8742</xdr:rowOff>
    </xdr:from>
    <xdr:to>
      <xdr:col>24</xdr:col>
      <xdr:colOff>152400</xdr:colOff>
      <xdr:row>78</xdr:row>
      <xdr:rowOff>8742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81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74429</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7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127752</xdr:rowOff>
    </xdr:from>
    <xdr:to>
      <xdr:col>24</xdr:col>
      <xdr:colOff>152400</xdr:colOff>
      <xdr:row>71</xdr:row>
      <xdr:rowOff>127752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0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57831</xdr:rowOff>
    </xdr:from>
    <xdr:to>
      <xdr:col>24</xdr:col>
      <xdr:colOff>63500</xdr:colOff>
      <xdr:row>78</xdr:row>
      <xdr:rowOff>16973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59481"/>
          <a:ext cx="838200" cy="13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65356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5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42479</xdr:rowOff>
    </xdr:from>
    <xdr:to>
      <xdr:col>24</xdr:col>
      <xdr:colOff>114300</xdr:colOff>
      <xdr:row>75</xdr:row>
      <xdr:rowOff>144079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0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60635</xdr:rowOff>
    </xdr:from>
    <xdr:to>
      <xdr:col>19</xdr:col>
      <xdr:colOff>177800</xdr:colOff>
      <xdr:row>78</xdr:row>
      <xdr:rowOff>16973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262285"/>
          <a:ext cx="889000" cy="12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146028</xdr:rowOff>
    </xdr:from>
    <xdr:to>
      <xdr:col>20</xdr:col>
      <xdr:colOff>38100</xdr:colOff>
      <xdr:row>76</xdr:row>
      <xdr:rowOff>76178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0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92705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80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60635</xdr:rowOff>
    </xdr:from>
    <xdr:to>
      <xdr:col>15</xdr:col>
      <xdr:colOff>50800</xdr:colOff>
      <xdr:row>78</xdr:row>
      <xdr:rowOff>108396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62285"/>
          <a:ext cx="889000" cy="21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89921</xdr:rowOff>
    </xdr:from>
    <xdr:to>
      <xdr:col>15</xdr:col>
      <xdr:colOff>101600</xdr:colOff>
      <xdr:row>76</xdr:row>
      <xdr:rowOff>20070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486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36598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2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108396</xdr:rowOff>
    </xdr:from>
    <xdr:to>
      <xdr:col>10</xdr:col>
      <xdr:colOff>114300</xdr:colOff>
      <xdr:row>79</xdr:row>
      <xdr:rowOff>13643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81496"/>
          <a:ext cx="889000" cy="7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99081</xdr:rowOff>
    </xdr:from>
    <xdr:to>
      <xdr:col>10</xdr:col>
      <xdr:colOff>165100</xdr:colOff>
      <xdr:row>77</xdr:row>
      <xdr:rowOff>29231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45757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04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131671</xdr:rowOff>
    </xdr:from>
    <xdr:to>
      <xdr:col>6</xdr:col>
      <xdr:colOff>38100</xdr:colOff>
      <xdr:row>77</xdr:row>
      <xdr:rowOff>61821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78348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3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7031</xdr:rowOff>
    </xdr:from>
    <xdr:to>
      <xdr:col>24</xdr:col>
      <xdr:colOff>114300</xdr:colOff>
      <xdr:row>77</xdr:row>
      <xdr:rowOff>108631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0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93408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23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137623</xdr:rowOff>
    </xdr:from>
    <xdr:to>
      <xdr:col>20</xdr:col>
      <xdr:colOff>38100</xdr:colOff>
      <xdr:row>78</xdr:row>
      <xdr:rowOff>67773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58900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3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9835</xdr:rowOff>
    </xdr:from>
    <xdr:to>
      <xdr:col>15</xdr:col>
      <xdr:colOff>101600</xdr:colOff>
      <xdr:row>77</xdr:row>
      <xdr:rowOff>111435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102562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0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57596</xdr:rowOff>
    </xdr:from>
    <xdr:to>
      <xdr:col>10</xdr:col>
      <xdr:colOff>165100</xdr:colOff>
      <xdr:row>78</xdr:row>
      <xdr:rowOff>159196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150323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2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134293</xdr:rowOff>
    </xdr:from>
    <xdr:to>
      <xdr:col>6</xdr:col>
      <xdr:colOff>38100</xdr:colOff>
      <xdr:row>79</xdr:row>
      <xdr:rowOff>64443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0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55570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60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146875</xdr:rowOff>
    </xdr:from>
    <xdr:to>
      <xdr:col>24</xdr:col>
      <xdr:colOff>62865</xdr:colOff>
      <xdr:row>99</xdr:row>
      <xdr:rowOff>89599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77375"/>
          <a:ext cx="1270" cy="148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93426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89599</xdr:rowOff>
    </xdr:from>
    <xdr:to>
      <xdr:col>24</xdr:col>
      <xdr:colOff>152400</xdr:colOff>
      <xdr:row>99</xdr:row>
      <xdr:rowOff>89599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93552</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5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146875</xdr:rowOff>
    </xdr:from>
    <xdr:to>
      <xdr:col>24</xdr:col>
      <xdr:colOff>152400</xdr:colOff>
      <xdr:row>90</xdr:row>
      <xdr:rowOff>146875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85585</xdr:rowOff>
    </xdr:from>
    <xdr:to>
      <xdr:col>24</xdr:col>
      <xdr:colOff>63500</xdr:colOff>
      <xdr:row>99</xdr:row>
      <xdr:rowOff>3353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887685"/>
          <a:ext cx="838200" cy="8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8831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68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157404</xdr:rowOff>
    </xdr:from>
    <xdr:to>
      <xdr:col>24</xdr:col>
      <xdr:colOff>114300</xdr:colOff>
      <xdr:row>97</xdr:row>
      <xdr:rowOff>87554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1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85585</xdr:rowOff>
    </xdr:from>
    <xdr:to>
      <xdr:col>19</xdr:col>
      <xdr:colOff>177800</xdr:colOff>
      <xdr:row>98</xdr:row>
      <xdr:rowOff>118618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87685"/>
          <a:ext cx="889000" cy="3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140703</xdr:rowOff>
    </xdr:from>
    <xdr:to>
      <xdr:col>20</xdr:col>
      <xdr:colOff>38100</xdr:colOff>
      <xdr:row>97</xdr:row>
      <xdr:rowOff>70853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9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87380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7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118618</xdr:rowOff>
    </xdr:from>
    <xdr:to>
      <xdr:col>15</xdr:col>
      <xdr:colOff>50800</xdr:colOff>
      <xdr:row>99</xdr:row>
      <xdr:rowOff>56731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920718"/>
          <a:ext cx="889000" cy="10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131724</xdr:rowOff>
    </xdr:from>
    <xdr:to>
      <xdr:col>15</xdr:col>
      <xdr:colOff>101600</xdr:colOff>
      <xdr:row>97</xdr:row>
      <xdr:rowOff>61874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78401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36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56731</xdr:rowOff>
    </xdr:from>
    <xdr:to>
      <xdr:col>10</xdr:col>
      <xdr:colOff>114300</xdr:colOff>
      <xdr:row>99</xdr:row>
      <xdr:rowOff>96189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7030281"/>
          <a:ext cx="889000" cy="3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63373</xdr:rowOff>
    </xdr:from>
    <xdr:to>
      <xdr:col>10</xdr:col>
      <xdr:colOff>165100</xdr:colOff>
      <xdr:row>97</xdr:row>
      <xdr:rowOff>164973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9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10050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4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104863</xdr:rowOff>
    </xdr:from>
    <xdr:to>
      <xdr:col>6</xdr:col>
      <xdr:colOff>38100</xdr:colOff>
      <xdr:row>98</xdr:row>
      <xdr:rowOff>35013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51540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124003</xdr:rowOff>
    </xdr:from>
    <xdr:to>
      <xdr:col>24</xdr:col>
      <xdr:colOff>114300</xdr:colOff>
      <xdr:row>99</xdr:row>
      <xdr:rowOff>54153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9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38930</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34785</xdr:rowOff>
    </xdr:from>
    <xdr:to>
      <xdr:col>20</xdr:col>
      <xdr:colOff>38100</xdr:colOff>
      <xdr:row>98</xdr:row>
      <xdr:rowOff>136385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3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127512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92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67818</xdr:rowOff>
    </xdr:from>
    <xdr:to>
      <xdr:col>15</xdr:col>
      <xdr:colOff>101600</xdr:colOff>
      <xdr:row>98</xdr:row>
      <xdr:rowOff>169418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6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160545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6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5931</xdr:rowOff>
    </xdr:from>
    <xdr:to>
      <xdr:col>10</xdr:col>
      <xdr:colOff>165100</xdr:colOff>
      <xdr:row>99</xdr:row>
      <xdr:rowOff>107531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7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98658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07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45389</xdr:rowOff>
    </xdr:from>
    <xdr:to>
      <xdr:col>6</xdr:col>
      <xdr:colOff>38100</xdr:colOff>
      <xdr:row>99</xdr:row>
      <xdr:rowOff>146989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1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138116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1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142672</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57622"/>
          <a:ext cx="1270" cy="11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89349</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3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142672</xdr:rowOff>
    </xdr:from>
    <xdr:to>
      <xdr:col>55</xdr:col>
      <xdr:colOff>88900</xdr:colOff>
      <xdr:row>31</xdr:row>
      <xdr:rowOff>142672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160012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32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807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137592</xdr:rowOff>
    </xdr:from>
    <xdr:to>
      <xdr:col>50</xdr:col>
      <xdr:colOff>165100</xdr:colOff>
      <xdr:row>38</xdr:row>
      <xdr:rowOff>67742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84269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256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130734</xdr:rowOff>
    </xdr:from>
    <xdr:to>
      <xdr:col>46</xdr:col>
      <xdr:colOff>38100</xdr:colOff>
      <xdr:row>38</xdr:row>
      <xdr:rowOff>60884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77411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118618</xdr:rowOff>
    </xdr:from>
    <xdr:to>
      <xdr:col>41</xdr:col>
      <xdr:colOff>101600</xdr:colOff>
      <xdr:row>38</xdr:row>
      <xdr:rowOff>48768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65295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148565</xdr:rowOff>
    </xdr:from>
    <xdr:to>
      <xdr:col>36</xdr:col>
      <xdr:colOff>165100</xdr:colOff>
      <xdr:row>38</xdr:row>
      <xdr:rowOff>78715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95242</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145288</xdr:rowOff>
    </xdr:from>
    <xdr:to>
      <xdr:col>54</xdr:col>
      <xdr:colOff>189865</xdr:colOff>
      <xdr:row>59</xdr:row>
      <xdr:rowOff>30493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546338"/>
          <a:ext cx="1270" cy="15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34320</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30493</xdr:rowOff>
    </xdr:from>
    <xdr:to>
      <xdr:col>55</xdr:col>
      <xdr:colOff>88900</xdr:colOff>
      <xdr:row>59</xdr:row>
      <xdr:rowOff>30493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4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91965</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145288</xdr:rowOff>
    </xdr:from>
    <xdr:to>
      <xdr:col>55</xdr:col>
      <xdr:colOff>88900</xdr:colOff>
      <xdr:row>49</xdr:row>
      <xdr:rowOff>145288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54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10338</xdr:rowOff>
    </xdr:from>
    <xdr:to>
      <xdr:col>55</xdr:col>
      <xdr:colOff>0</xdr:colOff>
      <xdr:row>59</xdr:row>
      <xdr:rowOff>11684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125888"/>
          <a:ext cx="838200" cy="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23753</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24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xdr:rowOff>
    </xdr:from>
    <xdr:to>
      <xdr:col>55</xdr:col>
      <xdr:colOff>50800</xdr:colOff>
      <xdr:row>57</xdr:row>
      <xdr:rowOff>102476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7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11684</xdr:rowOff>
    </xdr:from>
    <xdr:to>
      <xdr:col>50</xdr:col>
      <xdr:colOff>114300</xdr:colOff>
      <xdr:row>59</xdr:row>
      <xdr:rowOff>12992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127234"/>
          <a:ext cx="889000" cy="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35192</xdr:rowOff>
    </xdr:from>
    <xdr:to>
      <xdr:col>50</xdr:col>
      <xdr:colOff>165100</xdr:colOff>
      <xdr:row>57</xdr:row>
      <xdr:rowOff>136792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153319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8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4687</xdr:rowOff>
    </xdr:from>
    <xdr:to>
      <xdr:col>45</xdr:col>
      <xdr:colOff>177800</xdr:colOff>
      <xdr:row>59</xdr:row>
      <xdr:rowOff>12992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120237"/>
          <a:ext cx="889000" cy="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68135</xdr:rowOff>
    </xdr:from>
    <xdr:to>
      <xdr:col>46</xdr:col>
      <xdr:colOff>38100</xdr:colOff>
      <xdr:row>57</xdr:row>
      <xdr:rowOff>169735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14812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1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4687</xdr:rowOff>
    </xdr:from>
    <xdr:to>
      <xdr:col>41</xdr:col>
      <xdr:colOff>50800</xdr:colOff>
      <xdr:row>59</xdr:row>
      <xdr:rowOff>10643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120237"/>
          <a:ext cx="889000" cy="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72860</xdr:rowOff>
    </xdr:from>
    <xdr:to>
      <xdr:col>41</xdr:col>
      <xdr:colOff>101600</xdr:colOff>
      <xdr:row>58</xdr:row>
      <xdr:rowOff>3010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4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19537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6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24105</xdr:rowOff>
    </xdr:from>
    <xdr:to>
      <xdr:col>36</xdr:col>
      <xdr:colOff>165100</xdr:colOff>
      <xdr:row>57</xdr:row>
      <xdr:rowOff>125705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142232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57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130988</xdr:rowOff>
    </xdr:from>
    <xdr:to>
      <xdr:col>55</xdr:col>
      <xdr:colOff>50800</xdr:colOff>
      <xdr:row>59</xdr:row>
      <xdr:rowOff>61138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7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45915</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9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132334</xdr:rowOff>
    </xdr:from>
    <xdr:to>
      <xdr:col>50</xdr:col>
      <xdr:colOff>165100</xdr:colOff>
      <xdr:row>59</xdr:row>
      <xdr:rowOff>62484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7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53611</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16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133642</xdr:rowOff>
    </xdr:from>
    <xdr:to>
      <xdr:col>46</xdr:col>
      <xdr:colOff>38100</xdr:colOff>
      <xdr:row>59</xdr:row>
      <xdr:rowOff>63792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7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54919</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170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125337</xdr:rowOff>
    </xdr:from>
    <xdr:to>
      <xdr:col>41</xdr:col>
      <xdr:colOff>101600</xdr:colOff>
      <xdr:row>59</xdr:row>
      <xdr:rowOff>55487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6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46614</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16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131293</xdr:rowOff>
    </xdr:from>
    <xdr:to>
      <xdr:col>36</xdr:col>
      <xdr:colOff>165100</xdr:colOff>
      <xdr:row>59</xdr:row>
      <xdr:rowOff>61443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7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52570</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16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130728</xdr:rowOff>
    </xdr:from>
    <xdr:to>
      <xdr:col>54</xdr:col>
      <xdr:colOff>189865</xdr:colOff>
      <xdr:row>79</xdr:row>
      <xdr:rowOff>24124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1960778"/>
          <a:ext cx="1270" cy="160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27951</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24124</xdr:rowOff>
    </xdr:from>
    <xdr:to>
      <xdr:col>55</xdr:col>
      <xdr:colOff>88900</xdr:colOff>
      <xdr:row>79</xdr:row>
      <xdr:rowOff>24124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6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77405</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7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130728</xdr:rowOff>
    </xdr:from>
    <xdr:to>
      <xdr:col>55</xdr:col>
      <xdr:colOff>88900</xdr:colOff>
      <xdr:row>69</xdr:row>
      <xdr:rowOff>130728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196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96399</xdr:rowOff>
    </xdr:from>
    <xdr:to>
      <xdr:col>55</xdr:col>
      <xdr:colOff>0</xdr:colOff>
      <xdr:row>78</xdr:row>
      <xdr:rowOff>140443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469499"/>
          <a:ext cx="838200" cy="4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15860</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046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164433</xdr:rowOff>
    </xdr:from>
    <xdr:to>
      <xdr:col>55</xdr:col>
      <xdr:colOff>50800</xdr:colOff>
      <xdr:row>77</xdr:row>
      <xdr:rowOff>94583</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19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96399</xdr:rowOff>
    </xdr:from>
    <xdr:to>
      <xdr:col>50</xdr:col>
      <xdr:colOff>114300</xdr:colOff>
      <xdr:row>78</xdr:row>
      <xdr:rowOff>100648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469499"/>
          <a:ext cx="889000" cy="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100788</xdr:rowOff>
    </xdr:from>
    <xdr:to>
      <xdr:col>50</xdr:col>
      <xdr:colOff>165100</xdr:colOff>
      <xdr:row>77</xdr:row>
      <xdr:rowOff>30938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47464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9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100648</xdr:rowOff>
    </xdr:from>
    <xdr:to>
      <xdr:col>45</xdr:col>
      <xdr:colOff>177800</xdr:colOff>
      <xdr:row>78</xdr:row>
      <xdr:rowOff>130423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73748"/>
          <a:ext cx="889000" cy="2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137801</xdr:rowOff>
    </xdr:from>
    <xdr:to>
      <xdr:col>46</xdr:col>
      <xdr:colOff>38100</xdr:colOff>
      <xdr:row>77</xdr:row>
      <xdr:rowOff>67951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84479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294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163322</xdr:rowOff>
    </xdr:from>
    <xdr:to>
      <xdr:col>41</xdr:col>
      <xdr:colOff>50800</xdr:colOff>
      <xdr:row>78</xdr:row>
      <xdr:rowOff>130423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364972"/>
          <a:ext cx="889000" cy="13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71679</xdr:rowOff>
    </xdr:from>
    <xdr:to>
      <xdr:col>41</xdr:col>
      <xdr:colOff>101600</xdr:colOff>
      <xdr:row>77</xdr:row>
      <xdr:rowOff>1829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18356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57334</xdr:rowOff>
    </xdr:from>
    <xdr:to>
      <xdr:col>36</xdr:col>
      <xdr:colOff>165100</xdr:colOff>
      <xdr:row>77</xdr:row>
      <xdr:rowOff>158934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4011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89643</xdr:rowOff>
    </xdr:from>
    <xdr:to>
      <xdr:col>55</xdr:col>
      <xdr:colOff>50800</xdr:colOff>
      <xdr:row>79</xdr:row>
      <xdr:rowOff>19793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6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4570</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7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45599</xdr:rowOff>
    </xdr:from>
    <xdr:to>
      <xdr:col>50</xdr:col>
      <xdr:colOff>165100</xdr:colOff>
      <xdr:row>78</xdr:row>
      <xdr:rowOff>147199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1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138326</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1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49848</xdr:rowOff>
    </xdr:from>
    <xdr:to>
      <xdr:col>46</xdr:col>
      <xdr:colOff>38100</xdr:colOff>
      <xdr:row>78</xdr:row>
      <xdr:rowOff>151448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2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142575</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51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79623</xdr:rowOff>
    </xdr:from>
    <xdr:to>
      <xdr:col>41</xdr:col>
      <xdr:colOff>101600</xdr:colOff>
      <xdr:row>79</xdr:row>
      <xdr:rowOff>9773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5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900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54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112522</xdr:rowOff>
    </xdr:from>
    <xdr:to>
      <xdr:col>36</xdr:col>
      <xdr:colOff>165100</xdr:colOff>
      <xdr:row>78</xdr:row>
      <xdr:rowOff>42672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1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33799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40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37833</xdr:rowOff>
    </xdr:from>
    <xdr:to>
      <xdr:col>54</xdr:col>
      <xdr:colOff>189865</xdr:colOff>
      <xdr:row>99</xdr:row>
      <xdr:rowOff>129769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639783"/>
          <a:ext cx="1270" cy="146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133596</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10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129769</xdr:rowOff>
    </xdr:from>
    <xdr:to>
      <xdr:col>55</xdr:col>
      <xdr:colOff>88900</xdr:colOff>
      <xdr:row>99</xdr:row>
      <xdr:rowOff>129769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10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155960</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4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37833</xdr:rowOff>
    </xdr:from>
    <xdr:to>
      <xdr:col>55</xdr:col>
      <xdr:colOff>88900</xdr:colOff>
      <xdr:row>91</xdr:row>
      <xdr:rowOff>37833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6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118339</xdr:rowOff>
    </xdr:from>
    <xdr:to>
      <xdr:col>55</xdr:col>
      <xdr:colOff>0</xdr:colOff>
      <xdr:row>98</xdr:row>
      <xdr:rowOff>9271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748989"/>
          <a:ext cx="838200" cy="6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134497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22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111620</xdr:rowOff>
    </xdr:from>
    <xdr:to>
      <xdr:col>55</xdr:col>
      <xdr:colOff>50800</xdr:colOff>
      <xdr:row>97</xdr:row>
      <xdr:rowOff>41770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57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9271</xdr:rowOff>
    </xdr:from>
    <xdr:to>
      <xdr:col>50</xdr:col>
      <xdr:colOff>114300</xdr:colOff>
      <xdr:row>99</xdr:row>
      <xdr:rowOff>127622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811371"/>
          <a:ext cx="889000" cy="28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143193</xdr:rowOff>
    </xdr:from>
    <xdr:to>
      <xdr:col>50</xdr:col>
      <xdr:colOff>165100</xdr:colOff>
      <xdr:row>97</xdr:row>
      <xdr:rowOff>73343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89870</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109576</xdr:rowOff>
    </xdr:from>
    <xdr:to>
      <xdr:col>45</xdr:col>
      <xdr:colOff>177800</xdr:colOff>
      <xdr:row>99</xdr:row>
      <xdr:rowOff>127622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7083126"/>
          <a:ext cx="889000" cy="1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127558</xdr:rowOff>
    </xdr:from>
    <xdr:to>
      <xdr:col>46</xdr:col>
      <xdr:colOff>38100</xdr:colOff>
      <xdr:row>97</xdr:row>
      <xdr:rowOff>57708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74235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6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109576</xdr:rowOff>
    </xdr:from>
    <xdr:to>
      <xdr:col>41</xdr:col>
      <xdr:colOff>50800</xdr:colOff>
      <xdr:row>99</xdr:row>
      <xdr:rowOff>133375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7083126"/>
          <a:ext cx="889000" cy="2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109474</xdr:rowOff>
    </xdr:from>
    <xdr:to>
      <xdr:col>41</xdr:col>
      <xdr:colOff>101600</xdr:colOff>
      <xdr:row>97</xdr:row>
      <xdr:rowOff>39624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56151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34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130429</xdr:rowOff>
    </xdr:from>
    <xdr:to>
      <xdr:col>36</xdr:col>
      <xdr:colOff>165100</xdr:colOff>
      <xdr:row>97</xdr:row>
      <xdr:rowOff>60579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58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77106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36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67539</xdr:rowOff>
    </xdr:from>
    <xdr:to>
      <xdr:col>55</xdr:col>
      <xdr:colOff>50800</xdr:colOff>
      <xdr:row>97</xdr:row>
      <xdr:rowOff>169139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9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45966</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7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129921</xdr:rowOff>
    </xdr:from>
    <xdr:to>
      <xdr:col>50</xdr:col>
      <xdr:colOff>165100</xdr:colOff>
      <xdr:row>98</xdr:row>
      <xdr:rowOff>60071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51198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85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76822</xdr:rowOff>
    </xdr:from>
    <xdr:to>
      <xdr:col>46</xdr:col>
      <xdr:colOff>38100</xdr:colOff>
      <xdr:row>100</xdr:row>
      <xdr:rowOff>6972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70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169549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714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58776</xdr:rowOff>
    </xdr:from>
    <xdr:to>
      <xdr:col>41</xdr:col>
      <xdr:colOff>101600</xdr:colOff>
      <xdr:row>99</xdr:row>
      <xdr:rowOff>160376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703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151503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712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82575</xdr:rowOff>
    </xdr:from>
    <xdr:to>
      <xdr:col>36</xdr:col>
      <xdr:colOff>165100</xdr:colOff>
      <xdr:row>100</xdr:row>
      <xdr:rowOff>12725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705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100</xdr:row>
      <xdr:rowOff>3852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714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34968</xdr:rowOff>
    </xdr:from>
    <xdr:to>
      <xdr:col>85</xdr:col>
      <xdr:colOff>126364</xdr:colOff>
      <xdr:row>39</xdr:row>
      <xdr:rowOff>65111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78468"/>
          <a:ext cx="1269" cy="157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68938</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65111</xdr:rowOff>
    </xdr:from>
    <xdr:to>
      <xdr:col>86</xdr:col>
      <xdr:colOff>25400</xdr:colOff>
      <xdr:row>39</xdr:row>
      <xdr:rowOff>65111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5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153095</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34968</xdr:rowOff>
    </xdr:from>
    <xdr:to>
      <xdr:col>86</xdr:col>
      <xdr:colOff>25400</xdr:colOff>
      <xdr:row>30</xdr:row>
      <xdr:rowOff>34968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7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123469</xdr:rowOff>
    </xdr:from>
    <xdr:to>
      <xdr:col>85</xdr:col>
      <xdr:colOff>127000</xdr:colOff>
      <xdr:row>38</xdr:row>
      <xdr:rowOff>12696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467119"/>
          <a:ext cx="838200" cy="6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126473</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27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103596</xdr:rowOff>
    </xdr:from>
    <xdr:to>
      <xdr:col>85</xdr:col>
      <xdr:colOff>177800</xdr:colOff>
      <xdr:row>37</xdr:row>
      <xdr:rowOff>33746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27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12696</xdr:rowOff>
    </xdr:from>
    <xdr:to>
      <xdr:col>81</xdr:col>
      <xdr:colOff>50800</xdr:colOff>
      <xdr:row>38</xdr:row>
      <xdr:rowOff>26477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527796"/>
          <a:ext cx="889000" cy="1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146213</xdr:rowOff>
    </xdr:from>
    <xdr:to>
      <xdr:col>81</xdr:col>
      <xdr:colOff>101600</xdr:colOff>
      <xdr:row>37</xdr:row>
      <xdr:rowOff>76363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1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92890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09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97637</xdr:rowOff>
    </xdr:from>
    <xdr:to>
      <xdr:col>76</xdr:col>
      <xdr:colOff>114300</xdr:colOff>
      <xdr:row>38</xdr:row>
      <xdr:rowOff>26477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098387"/>
          <a:ext cx="889000" cy="44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80997</xdr:rowOff>
    </xdr:from>
    <xdr:to>
      <xdr:col>76</xdr:col>
      <xdr:colOff>165100</xdr:colOff>
      <xdr:row>37</xdr:row>
      <xdr:rowOff>11147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27674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0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97637</xdr:rowOff>
    </xdr:from>
    <xdr:to>
      <xdr:col>71</xdr:col>
      <xdr:colOff>177800</xdr:colOff>
      <xdr:row>36</xdr:row>
      <xdr:rowOff>85261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098387"/>
          <a:ext cx="889000" cy="15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171229</xdr:rowOff>
    </xdr:from>
    <xdr:to>
      <xdr:col>72</xdr:col>
      <xdr:colOff>38100</xdr:colOff>
      <xdr:row>36</xdr:row>
      <xdr:rowOff>101379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92506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6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72767</xdr:rowOff>
    </xdr:from>
    <xdr:to>
      <xdr:col>67</xdr:col>
      <xdr:colOff>101600</xdr:colOff>
      <xdr:row>37</xdr:row>
      <xdr:rowOff>2917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165494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33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72669</xdr:rowOff>
    </xdr:from>
    <xdr:to>
      <xdr:col>85</xdr:col>
      <xdr:colOff>177800</xdr:colOff>
      <xdr:row>38</xdr:row>
      <xdr:rowOff>2819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1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51096</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3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133347</xdr:rowOff>
    </xdr:from>
    <xdr:to>
      <xdr:col>81</xdr:col>
      <xdr:colOff>101600</xdr:colOff>
      <xdr:row>38</xdr:row>
      <xdr:rowOff>63497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7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54623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6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147128</xdr:rowOff>
    </xdr:from>
    <xdr:to>
      <xdr:col>76</xdr:col>
      <xdr:colOff>165100</xdr:colOff>
      <xdr:row>38</xdr:row>
      <xdr:rowOff>77277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907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68404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8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46837</xdr:rowOff>
    </xdr:from>
    <xdr:to>
      <xdr:col>72</xdr:col>
      <xdr:colOff>38100</xdr:colOff>
      <xdr:row>35</xdr:row>
      <xdr:rowOff>148437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04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164964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82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34461</xdr:rowOff>
    </xdr:from>
    <xdr:to>
      <xdr:col>67</xdr:col>
      <xdr:colOff>101600</xdr:colOff>
      <xdr:row>36</xdr:row>
      <xdr:rowOff>136061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20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152588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98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152095</xdr:rowOff>
    </xdr:from>
    <xdr:to>
      <xdr:col>85</xdr:col>
      <xdr:colOff>126364</xdr:colOff>
      <xdr:row>59</xdr:row>
      <xdr:rowOff>8217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24595"/>
          <a:ext cx="1269" cy="13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12044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1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8217</xdr:rowOff>
    </xdr:from>
    <xdr:to>
      <xdr:col>86</xdr:col>
      <xdr:colOff>25400</xdr:colOff>
      <xdr:row>59</xdr:row>
      <xdr:rowOff>8217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98772</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143,024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152095</xdr:rowOff>
    </xdr:from>
    <xdr:to>
      <xdr:col>86</xdr:col>
      <xdr:colOff>25400</xdr:colOff>
      <xdr:row>50</xdr:row>
      <xdr:rowOff>152095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82791</xdr:rowOff>
    </xdr:from>
    <xdr:to>
      <xdr:col>85</xdr:col>
      <xdr:colOff>127000</xdr:colOff>
      <xdr:row>58</xdr:row>
      <xdr:rowOff>26746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855441"/>
          <a:ext cx="838200" cy="11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106456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3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83579</xdr:rowOff>
    </xdr:from>
    <xdr:to>
      <xdr:col>85</xdr:col>
      <xdr:colOff>177800</xdr:colOff>
      <xdr:row>57</xdr:row>
      <xdr:rowOff>13729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8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82791</xdr:rowOff>
    </xdr:from>
    <xdr:to>
      <xdr:col>81</xdr:col>
      <xdr:colOff>50800</xdr:colOff>
      <xdr:row>57</xdr:row>
      <xdr:rowOff>117513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855441"/>
          <a:ext cx="889000" cy="3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79528</xdr:rowOff>
    </xdr:from>
    <xdr:to>
      <xdr:col>81</xdr:col>
      <xdr:colOff>101600</xdr:colOff>
      <xdr:row>57</xdr:row>
      <xdr:rowOff>9678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26205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5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117513</xdr:rowOff>
    </xdr:from>
    <xdr:to>
      <xdr:col>76</xdr:col>
      <xdr:colOff>114300</xdr:colOff>
      <xdr:row>58</xdr:row>
      <xdr:rowOff>36564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890163"/>
          <a:ext cx="889000" cy="9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73901</xdr:rowOff>
    </xdr:from>
    <xdr:to>
      <xdr:col>76</xdr:col>
      <xdr:colOff>165100</xdr:colOff>
      <xdr:row>57</xdr:row>
      <xdr:rowOff>4051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20578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36564</xdr:rowOff>
    </xdr:from>
    <xdr:to>
      <xdr:col>71</xdr:col>
      <xdr:colOff>177800</xdr:colOff>
      <xdr:row>58</xdr:row>
      <xdr:rowOff>120777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980664"/>
          <a:ext cx="889000" cy="8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162585</xdr:rowOff>
    </xdr:from>
    <xdr:to>
      <xdr:col>72</xdr:col>
      <xdr:colOff>38100</xdr:colOff>
      <xdr:row>56</xdr:row>
      <xdr:rowOff>92735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109262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92151</xdr:rowOff>
    </xdr:from>
    <xdr:to>
      <xdr:col>67</xdr:col>
      <xdr:colOff>101600</xdr:colOff>
      <xdr:row>57</xdr:row>
      <xdr:rowOff>22301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38828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147396</xdr:rowOff>
    </xdr:from>
    <xdr:to>
      <xdr:col>85</xdr:col>
      <xdr:colOff>177800</xdr:colOff>
      <xdr:row>58</xdr:row>
      <xdr:rowOff>77546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92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125823</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89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31991</xdr:rowOff>
    </xdr:from>
    <xdr:to>
      <xdr:col>81</xdr:col>
      <xdr:colOff>101600</xdr:colOff>
      <xdr:row>57</xdr:row>
      <xdr:rowOff>133591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80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124718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9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66713</xdr:rowOff>
    </xdr:from>
    <xdr:to>
      <xdr:col>76</xdr:col>
      <xdr:colOff>165100</xdr:colOff>
      <xdr:row>57</xdr:row>
      <xdr:rowOff>168313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3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159440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93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157214</xdr:rowOff>
    </xdr:from>
    <xdr:to>
      <xdr:col>72</xdr:col>
      <xdr:colOff>38100</xdr:colOff>
      <xdr:row>58</xdr:row>
      <xdr:rowOff>87364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92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78491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02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69977</xdr:rowOff>
    </xdr:from>
    <xdr:to>
      <xdr:col>67</xdr:col>
      <xdr:colOff>101600</xdr:colOff>
      <xdr:row>59</xdr:row>
      <xdr:rowOff>127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1001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162704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10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104191</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105691"/>
          <a:ext cx="1269" cy="153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50868</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104191</xdr:rowOff>
    </xdr:from>
    <xdr:to>
      <xdr:col>86</xdr:col>
      <xdr:colOff>25400</xdr:colOff>
      <xdr:row>70</xdr:row>
      <xdr:rowOff>104191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10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12009</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8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160582</xdr:rowOff>
    </xdr:from>
    <xdr:to>
      <xdr:col>85</xdr:col>
      <xdr:colOff>177800</xdr:colOff>
      <xdr:row>79</xdr:row>
      <xdr:rowOff>90732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171228</xdr:rowOff>
    </xdr:from>
    <xdr:to>
      <xdr:col>81</xdr:col>
      <xdr:colOff>101600</xdr:colOff>
      <xdr:row>79</xdr:row>
      <xdr:rowOff>101378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117905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31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10001</xdr:rowOff>
    </xdr:from>
    <xdr:to>
      <xdr:col>76</xdr:col>
      <xdr:colOff>165100</xdr:colOff>
      <xdr:row>79</xdr:row>
      <xdr:rowOff>111601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5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128128</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32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91563</xdr:rowOff>
    </xdr:from>
    <xdr:to>
      <xdr:col>71</xdr:col>
      <xdr:colOff>177800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636113"/>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166581</xdr:rowOff>
    </xdr:from>
    <xdr:to>
      <xdr:col>72</xdr:col>
      <xdr:colOff>38100</xdr:colOff>
      <xdr:row>79</xdr:row>
      <xdr:rowOff>96731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113258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31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153464</xdr:rowOff>
    </xdr:from>
    <xdr:to>
      <xdr:col>67</xdr:col>
      <xdr:colOff>101600</xdr:colOff>
      <xdr:row>79</xdr:row>
      <xdr:rowOff>83614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100141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30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139010</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12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40763</xdr:rowOff>
    </xdr:from>
    <xdr:to>
      <xdr:col>67</xdr:col>
      <xdr:colOff>101600</xdr:colOff>
      <xdr:row>79</xdr:row>
      <xdr:rowOff>142363</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8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133490</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678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127668</xdr:rowOff>
    </xdr:from>
    <xdr:to>
      <xdr:col>85</xdr:col>
      <xdr:colOff>126364</xdr:colOff>
      <xdr:row>98</xdr:row>
      <xdr:rowOff>118525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729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122352</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118525</xdr:rowOff>
    </xdr:from>
    <xdr:to>
      <xdr:col>86</xdr:col>
      <xdr:colOff>25400</xdr:colOff>
      <xdr:row>98</xdr:row>
      <xdr:rowOff>118525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74345</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5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127668</xdr:rowOff>
    </xdr:from>
    <xdr:to>
      <xdr:col>86</xdr:col>
      <xdr:colOff>25400</xdr:colOff>
      <xdr:row>91</xdr:row>
      <xdr:rowOff>127668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7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151099</xdr:rowOff>
    </xdr:from>
    <xdr:to>
      <xdr:col>85</xdr:col>
      <xdr:colOff>127000</xdr:colOff>
      <xdr:row>98</xdr:row>
      <xdr:rowOff>10891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781749"/>
          <a:ext cx="8382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128122</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415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105245</xdr:rowOff>
    </xdr:from>
    <xdr:to>
      <xdr:col>85</xdr:col>
      <xdr:colOff>177800</xdr:colOff>
      <xdr:row>97</xdr:row>
      <xdr:rowOff>35395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10891</xdr:rowOff>
    </xdr:from>
    <xdr:to>
      <xdr:col>81</xdr:col>
      <xdr:colOff>50800</xdr:colOff>
      <xdr:row>98</xdr:row>
      <xdr:rowOff>20593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812991"/>
          <a:ext cx="889000" cy="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74887</xdr:rowOff>
    </xdr:from>
    <xdr:to>
      <xdr:col>81</xdr:col>
      <xdr:colOff>101600</xdr:colOff>
      <xdr:row>97</xdr:row>
      <xdr:rowOff>5037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21564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3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20593</xdr:rowOff>
    </xdr:from>
    <xdr:to>
      <xdr:col>76</xdr:col>
      <xdr:colOff>114300</xdr:colOff>
      <xdr:row>98</xdr:row>
      <xdr:rowOff>24668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822693"/>
          <a:ext cx="889000" cy="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92100</xdr:rowOff>
    </xdr:from>
    <xdr:to>
      <xdr:col>76</xdr:col>
      <xdr:colOff>165100</xdr:colOff>
      <xdr:row>97</xdr:row>
      <xdr:rowOff>22250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38777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24668</xdr:rowOff>
    </xdr:from>
    <xdr:to>
      <xdr:col>71</xdr:col>
      <xdr:colOff>177800</xdr:colOff>
      <xdr:row>98</xdr:row>
      <xdr:rowOff>25431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826768"/>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111044</xdr:rowOff>
    </xdr:from>
    <xdr:to>
      <xdr:col>72</xdr:col>
      <xdr:colOff>38100</xdr:colOff>
      <xdr:row>97</xdr:row>
      <xdr:rowOff>41194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57721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110099</xdr:rowOff>
    </xdr:from>
    <xdr:to>
      <xdr:col>67</xdr:col>
      <xdr:colOff>101600</xdr:colOff>
      <xdr:row>97</xdr:row>
      <xdr:rowOff>40249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56776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100299</xdr:rowOff>
    </xdr:from>
    <xdr:to>
      <xdr:col>85</xdr:col>
      <xdr:colOff>177800</xdr:colOff>
      <xdr:row>98</xdr:row>
      <xdr:rowOff>30449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73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78726</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70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131541</xdr:rowOff>
    </xdr:from>
    <xdr:to>
      <xdr:col>81</xdr:col>
      <xdr:colOff>101600</xdr:colOff>
      <xdr:row>98</xdr:row>
      <xdr:rowOff>61691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76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52818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85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141243</xdr:rowOff>
    </xdr:from>
    <xdr:to>
      <xdr:col>76</xdr:col>
      <xdr:colOff>165100</xdr:colOff>
      <xdr:row>98</xdr:row>
      <xdr:rowOff>71393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77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62520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86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145318</xdr:rowOff>
    </xdr:from>
    <xdr:to>
      <xdr:col>72</xdr:col>
      <xdr:colOff>38100</xdr:colOff>
      <xdr:row>98</xdr:row>
      <xdr:rowOff>75468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7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66595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86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146081</xdr:rowOff>
    </xdr:from>
    <xdr:to>
      <xdr:col>67</xdr:col>
      <xdr:colOff>101600</xdr:colOff>
      <xdr:row>98</xdr:row>
      <xdr:rowOff>76231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77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67358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86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155465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70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378565"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72915</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165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50038</xdr:rowOff>
    </xdr:from>
    <xdr:to>
      <xdr:col>116</xdr:col>
      <xdr:colOff>114300</xdr:colOff>
      <xdr:row>38</xdr:row>
      <xdr:rowOff>151638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107188</xdr:rowOff>
    </xdr:from>
    <xdr:to>
      <xdr:col>112</xdr:col>
      <xdr:colOff>38100</xdr:colOff>
      <xdr:row>38</xdr:row>
      <xdr:rowOff>37338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53865</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226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170451</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56896</xdr:rowOff>
    </xdr:from>
    <xdr:to>
      <xdr:col>98</xdr:col>
      <xdr:colOff>38100</xdr:colOff>
      <xdr:row>38</xdr:row>
      <xdr:rowOff>158496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3573</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28465</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43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類似団体平均より、全体的に住民一人当たりコストは低い水準となっている。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総務費は、町民センター空調設備更新工事を実施したことに伴い増となった。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民生費は、保育需要・学童需要等の増及び自立支援給付費の増が続いており年々増加傾向にある。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土木費は、区画整理事業の本格化に伴い増加しており、この傾向は今後数年間続く見込みである。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神奈川県開成町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今後の大型事業等を見据え計画的に積立てる。近年では町税（法人）の予定納税分を翌年度に活用するため、予定納税相当額以上は積立てるようにしている。よって、前年度予定納税分の取崩しと翌年度備え等の積立の差額が実の積立額となる。令和５年度は、法人町民税が増となり、これを財政調整基金に積み立てたため、財政調整基金残高は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神奈川県開成町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一般会計の実質収支は黒字であり、また、いずれの会計でも資金不足は生じておらず、連結実質赤字比率は算出されない。</a:t>
          </a:r>
        </a:p>
        <a:p>
          <a:r>
            <a:rPr kumimoji="1" lang="ja-JP" altLang="en-US" sz="1400">
              <a:latin typeface="ＭＳ ゴシック" pitchFamily="49" charset="-128"/>
              <a:ea typeface="ＭＳ ゴシック" pitchFamily="49" charset="-128"/>
            </a:rPr>
            <a:t>　引き続き慎重な財政運営に努めていく。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神奈川県開成町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R1</a:t>
          </a:r>
          <a:r>
            <a:rPr kumimoji="1" lang="ja-JP" altLang="en-US" sz="1400">
              <a:latin typeface="ＭＳ ゴシック" pitchFamily="49" charset="-128"/>
              <a:ea typeface="ＭＳ ゴシック" pitchFamily="49" charset="-128"/>
            </a:rPr>
            <a:t>に借り入れた庁舎整備事業債の本債償還開始による元利償還金の増及び公営企業債の元利償還金に対する繰入金の増により実質公債費比率の分子は増加している。</a:t>
          </a:r>
        </a:p>
        <a:p>
          <a:r>
            <a:rPr kumimoji="1" lang="ja-JP" altLang="en-US" sz="1400">
              <a:latin typeface="ＭＳ ゴシック" pitchFamily="49" charset="-128"/>
              <a:ea typeface="ＭＳ ゴシック" pitchFamily="49" charset="-128"/>
            </a:rPr>
            <a:t>　今後も公共施設の老朽化対策などの大型事業を控え、町債発行の増加が見込まれるが、交付税措置のある地方債を最大限活用し算入公債費等の増を図り、実質負担額の抑制に努める必要がある。　</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満期一括償還の地方債がないため該当なし。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神奈川県開成町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新庁舎建設の完了に伴い、将来負担額は令和元年度以降減少傾向にあるが、公共施設の老朽化対策や区画整理など大型事業を予定していることから、今後は増加する見込みである。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これを見据え、計画的に基金への積立を行うとともに、事業実施に当たっては、交付税措置のある地方債を最大限活用することにより、実質的な将来負担額の抑制に努める。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神奈川県開成町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財政調整基金において、法人町民税の増に伴い積立てを行ったことから、基金残高は増となった。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公共施設の老朽化及び大規模事業（区画整理）への備え及び年度間の財政調整を行うための運用を図っていく。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各事業において交付税措置のある地方債を最大限活用し、建設費に対しては公共施設整備基金、後年度の公債費の増大には財政調整基金を活用する。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学校等校舎等整備基金の対象施設を除く</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の建設、改修その他の整備に活用。</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・学校校舎等整備基金：開成町立小学校、中学校、幼稚園の校舎、園舎その他の学校用建物の建設、改修その他の整備に活用。</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・育英奨学金貸付基金：育英奨学金の財源として活用。</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・森林環境譲与税基金：森林環境税及び森林環境譲与税に関する法律（平成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年法律第３号）第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条第１項に規定する施策に要する経費の財源として活用。</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・開成の夢を育てるあじさい基金：町の花であり、観光資源であるあじさいの里の緑あふれる田園風景を次世代に引き継ぐための事業に活用。</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・公共施設整備基金：町民センター空調設備更新工事のため取り崩した。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・学校校舎等整備基金：学校施設の老朽化対策工事に備え積み立てた。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・育英奨学金貸付基金：育英奨学金貸付金元利収入を積み立てた。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・森林環境譲与税基金：年度中に収入した森林環境譲与税を積み立てた。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・開成の夢を育てるあじさい基金：イベント等での寄付金を積み立てた。</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・公共施設整備基金：今後の公共施設等の老朽化対策及び区画整理事業（基盤整備工事）のために活用する。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・学校校舎等整備基金：各学校、園の老朽化対策のために活用する。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・育英奨学金貸付基金：今後も育英奨学金貸付金元利収入の積立を行っていく。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・森林環境譲与税基金：公共施設の木質化や木育等使途を明確化し活用する。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・開成の夢を育てるあじさい基金：あじさいの里の維持管理に活用する。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法人町民税の増に伴い積立てを行ったことから、基金残高は増となった。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今後も町税及び交付税の動向に注視しながら、年度間の歳入のバランスをとるため積立及び取崩しを行っていく。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また、公共施設の老朽化及び大規模事業（区画整理）に対する町債発行に伴う後年度の公債費の増大に備え積み立てる。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普通交付税の再算定の内、臨時財政対策債償還基金費分を積み立てたことから、基金残高は増となった。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臨時財政対策債償還基金費や満期一括償還の町債等、公債費に係るもので、制度上積立てが必要とされる分については本基金を活用する。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8552892</v>
      </c>
      <c r="BO4" s="371"/>
      <c r="BP4" s="371"/>
      <c r="BQ4" s="371"/>
      <c r="BR4" s="371"/>
      <c r="BS4" s="371"/>
      <c r="BT4" s="371"/>
      <c r="BU4" s="372"/>
      <c r="BV4" s="370">
        <v>7760474</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11.6</v>
      </c>
      <c r="CU4" s="377"/>
      <c r="CV4" s="377"/>
      <c r="CW4" s="377"/>
      <c r="CX4" s="377"/>
      <c r="CY4" s="377"/>
      <c r="CZ4" s="377"/>
      <c r="DA4" s="378"/>
      <c r="DB4" s="376">
        <v>11.5</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7917698</v>
      </c>
      <c r="BO5" s="408"/>
      <c r="BP5" s="408"/>
      <c r="BQ5" s="408"/>
      <c r="BR5" s="408"/>
      <c r="BS5" s="408"/>
      <c r="BT5" s="408"/>
      <c r="BU5" s="409"/>
      <c r="BV5" s="407">
        <v>7096629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86.3</v>
      </c>
      <c r="CU5" s="405"/>
      <c r="CV5" s="405"/>
      <c r="CW5" s="405"/>
      <c r="CX5" s="405"/>
      <c r="CY5" s="405"/>
      <c r="CZ5" s="405"/>
      <c r="DA5" s="406"/>
      <c r="DB5" s="404">
        <v>89.4</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635194</v>
      </c>
      <c r="BO6" s="408"/>
      <c r="BP6" s="408"/>
      <c r="BQ6" s="408"/>
      <c r="BR6" s="408"/>
      <c r="BS6" s="408"/>
      <c r="BT6" s="408"/>
      <c r="BU6" s="409"/>
      <c r="BV6" s="407">
        <v>663845</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87.4</v>
      </c>
      <c r="CU6" s="445"/>
      <c r="CV6" s="445"/>
      <c r="CW6" s="445"/>
      <c r="CX6" s="445"/>
      <c r="CY6" s="445"/>
      <c r="CZ6" s="445"/>
      <c r="DA6" s="446"/>
      <c r="DB6" s="444">
        <v>91.6</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119449</v>
      </c>
      <c r="BO7" s="408"/>
      <c r="BP7" s="408"/>
      <c r="BQ7" s="408"/>
      <c r="BR7" s="408"/>
      <c r="BS7" s="408"/>
      <c r="BT7" s="408"/>
      <c r="BU7" s="409"/>
      <c r="BV7" s="407">
        <v>164475</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4443199</v>
      </c>
      <c r="CU7" s="408"/>
      <c r="CV7" s="408"/>
      <c r="CW7" s="408"/>
      <c r="CX7" s="408"/>
      <c r="CY7" s="408"/>
      <c r="CZ7" s="408"/>
      <c r="DA7" s="409"/>
      <c r="DB7" s="407">
        <v>4352470</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515745</v>
      </c>
      <c r="BO8" s="408"/>
      <c r="BP8" s="408"/>
      <c r="BQ8" s="408"/>
      <c r="BR8" s="408"/>
      <c r="BS8" s="408"/>
      <c r="BT8" s="408"/>
      <c r="BU8" s="409"/>
      <c r="BV8" s="407">
        <v>499370</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0.82</v>
      </c>
      <c r="CU8" s="448"/>
      <c r="CV8" s="448"/>
      <c r="CW8" s="448"/>
      <c r="CX8" s="448"/>
      <c r="CY8" s="448"/>
      <c r="CZ8" s="448"/>
      <c r="DA8" s="449"/>
      <c r="DB8" s="447">
        <v>0.86</v>
      </c>
      <c r="DC8" s="448"/>
      <c r="DD8" s="448"/>
      <c r="DE8" s="448"/>
      <c r="DF8" s="448"/>
      <c r="DG8" s="448"/>
      <c r="DH8" s="448"/>
      <c r="DI8" s="449"/>
    </row>
    <row r="9" spans="1:119" ht="18.75" customHeight="1" thickBot="1" x14ac:dyDescent="0.25">
      <c r="A9" s="181"/>
      <c r="B9" s="401" t="s">
        <v>107</v>
      </c>
      <c r="C9" s="402"/>
      <c r="D9" s="402"/>
      <c r="E9" s="402"/>
      <c r="F9" s="402"/>
      <c r="G9" s="402"/>
      <c r="H9" s="402"/>
      <c r="I9" s="402"/>
      <c r="J9" s="402"/>
      <c r="K9" s="450"/>
      <c r="L9" s="451" t="s">
        <v>108</v>
      </c>
      <c r="M9" s="452"/>
      <c r="N9" s="452"/>
      <c r="O9" s="452"/>
      <c r="P9" s="452"/>
      <c r="Q9" s="453"/>
      <c r="R9" s="454">
        <v>18329</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16375</v>
      </c>
      <c r="BO9" s="408"/>
      <c r="BP9" s="408"/>
      <c r="BQ9" s="408"/>
      <c r="BR9" s="408"/>
      <c r="BS9" s="408"/>
      <c r="BT9" s="408"/>
      <c r="BU9" s="409"/>
      <c r="BV9" s="407">
        <v>-30550</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9.5</v>
      </c>
      <c r="CU9" s="405"/>
      <c r="CV9" s="405"/>
      <c r="CW9" s="405"/>
      <c r="CX9" s="405"/>
      <c r="CY9" s="405"/>
      <c r="CZ9" s="405"/>
      <c r="DA9" s="406"/>
      <c r="DB9" s="404">
        <v>8.9</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17013</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340004</v>
      </c>
      <c r="BO10" s="408"/>
      <c r="BP10" s="408"/>
      <c r="BQ10" s="408"/>
      <c r="BR10" s="408"/>
      <c r="BS10" s="408"/>
      <c r="BT10" s="408"/>
      <c r="BU10" s="409"/>
      <c r="BV10" s="407">
        <v>65</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18649</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200000</v>
      </c>
      <c r="BO12" s="408"/>
      <c r="BP12" s="408"/>
      <c r="BQ12" s="408"/>
      <c r="BR12" s="408"/>
      <c r="BS12" s="408"/>
      <c r="BT12" s="408"/>
      <c r="BU12" s="409"/>
      <c r="BV12" s="407">
        <v>200000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18468</v>
      </c>
      <c r="S13" s="492"/>
      <c r="T13" s="492"/>
      <c r="U13" s="492"/>
      <c r="V13" s="493"/>
      <c r="W13" s="423" t="s">
        <v>131</v>
      </c>
      <c r="X13" s="424"/>
      <c r="Y13" s="424"/>
      <c r="Z13" s="424"/>
      <c r="AA13" s="424"/>
      <c r="AB13" s="414"/>
      <c r="AC13" s="458">
        <v>188</v>
      </c>
      <c r="AD13" s="459"/>
      <c r="AE13" s="459"/>
      <c r="AF13" s="459"/>
      <c r="AG13" s="501"/>
      <c r="AH13" s="458">
        <v>209</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156379</v>
      </c>
      <c r="BO13" s="408"/>
      <c r="BP13" s="408"/>
      <c r="BQ13" s="408"/>
      <c r="BR13" s="408"/>
      <c r="BS13" s="408"/>
      <c r="BT13" s="408"/>
      <c r="BU13" s="409"/>
      <c r="BV13" s="407">
        <v>-230485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5.6</v>
      </c>
      <c r="CU13" s="405"/>
      <c r="CV13" s="405"/>
      <c r="CW13" s="405"/>
      <c r="CX13" s="405"/>
      <c r="CY13" s="405"/>
      <c r="CZ13" s="405"/>
      <c r="DA13" s="406"/>
      <c r="DB13" s="404">
        <v>5</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18566</v>
      </c>
      <c r="S14" s="492"/>
      <c r="T14" s="492"/>
      <c r="U14" s="492"/>
      <c r="V14" s="493"/>
      <c r="W14" s="397"/>
      <c r="X14" s="398"/>
      <c r="Y14" s="398"/>
      <c r="Z14" s="398"/>
      <c r="AA14" s="398"/>
      <c r="AB14" s="387"/>
      <c r="AC14" s="494">
        <v>2.1</v>
      </c>
      <c r="AD14" s="495"/>
      <c r="AE14" s="495"/>
      <c r="AF14" s="495"/>
      <c r="AG14" s="496"/>
      <c r="AH14" s="494">
        <v>2.6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31.8</v>
      </c>
      <c r="CU14" s="506"/>
      <c r="CV14" s="506"/>
      <c r="CW14" s="506"/>
      <c r="CX14" s="506"/>
      <c r="CY14" s="506"/>
      <c r="CZ14" s="506"/>
      <c r="DA14" s="507"/>
      <c r="DB14" s="505">
        <v>28.3</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18405</v>
      </c>
      <c r="S15" s="492"/>
      <c r="T15" s="492"/>
      <c r="U15" s="492"/>
      <c r="V15" s="493"/>
      <c r="W15" s="423" t="s">
        <v>137</v>
      </c>
      <c r="X15" s="424"/>
      <c r="Y15" s="424"/>
      <c r="Z15" s="424"/>
      <c r="AA15" s="424"/>
      <c r="AB15" s="414"/>
      <c r="AC15" s="458">
        <v>2450</v>
      </c>
      <c r="AD15" s="459"/>
      <c r="AE15" s="459"/>
      <c r="AF15" s="459"/>
      <c r="AG15" s="501"/>
      <c r="AH15" s="458">
        <v>2431</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2853882</v>
      </c>
      <c r="BO15" s="371"/>
      <c r="BP15" s="371"/>
      <c r="BQ15" s="371"/>
      <c r="BR15" s="371"/>
      <c r="BS15" s="371"/>
      <c r="BT15" s="371"/>
      <c r="BU15" s="372"/>
      <c r="BV15" s="370">
        <v>2895042</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27.5</v>
      </c>
      <c r="AD16" s="495"/>
      <c r="AE16" s="495"/>
      <c r="AF16" s="495"/>
      <c r="AG16" s="496"/>
      <c r="AH16" s="494">
        <v>30.5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3585856</v>
      </c>
      <c r="BO16" s="408"/>
      <c r="BP16" s="408"/>
      <c r="BQ16" s="408"/>
      <c r="BR16" s="408"/>
      <c r="BS16" s="408"/>
      <c r="BT16" s="408"/>
      <c r="BU16" s="409"/>
      <c r="BV16" s="407">
        <v>3430657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6272</v>
      </c>
      <c r="AD17" s="459"/>
      <c r="AE17" s="459"/>
      <c r="AF17" s="459"/>
      <c r="AG17" s="501"/>
      <c r="AH17" s="458">
        <v>5337</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3648732</v>
      </c>
      <c r="BO17" s="408"/>
      <c r="BP17" s="408"/>
      <c r="BQ17" s="408"/>
      <c r="BR17" s="408"/>
      <c r="BS17" s="408"/>
      <c r="BT17" s="408"/>
      <c r="BU17" s="409"/>
      <c r="BV17" s="407">
        <v>3711794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32" t="s">
        <v>147</v>
      </c>
      <c r="C18" s="450"/>
      <c r="D18" s="450"/>
      <c r="E18" s="533"/>
      <c r="F18" s="533"/>
      <c r="G18" s="533"/>
      <c r="H18" s="533"/>
      <c r="I18" s="533"/>
      <c r="J18" s="533"/>
      <c r="K18" s="533"/>
      <c r="L18" s="534">
        <v>6.55</v>
      </c>
      <c r="M18" s="534"/>
      <c r="N18" s="534"/>
      <c r="O18" s="534"/>
      <c r="P18" s="534"/>
      <c r="Q18" s="534"/>
      <c r="R18" s="535"/>
      <c r="S18" s="535"/>
      <c r="T18" s="535"/>
      <c r="U18" s="535"/>
      <c r="V18" s="536"/>
      <c r="W18" s="425"/>
      <c r="X18" s="426"/>
      <c r="Y18" s="426"/>
      <c r="Z18" s="426"/>
      <c r="AA18" s="426"/>
      <c r="AB18" s="417"/>
      <c r="AC18" s="537">
        <v>70.400000000000006</v>
      </c>
      <c r="AD18" s="538"/>
      <c r="AE18" s="538"/>
      <c r="AF18" s="538"/>
      <c r="AG18" s="539"/>
      <c r="AH18" s="537">
        <v>66.900000000000006</v>
      </c>
      <c r="AI18" s="538"/>
      <c r="AJ18" s="538"/>
      <c r="AK18" s="538"/>
      <c r="AL18" s="540"/>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4081304</v>
      </c>
      <c r="BO18" s="408"/>
      <c r="BP18" s="408"/>
      <c r="BQ18" s="408"/>
      <c r="BR18" s="408"/>
      <c r="BS18" s="408"/>
      <c r="BT18" s="408"/>
      <c r="BU18" s="409"/>
      <c r="BV18" s="407">
        <v>3871546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32" t="s">
        <v>149</v>
      </c>
      <c r="C19" s="450"/>
      <c r="D19" s="450"/>
      <c r="E19" s="533"/>
      <c r="F19" s="533"/>
      <c r="G19" s="533"/>
      <c r="H19" s="533"/>
      <c r="I19" s="533"/>
      <c r="J19" s="533"/>
      <c r="K19" s="533"/>
      <c r="L19" s="541">
        <v>2798</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6063998</v>
      </c>
      <c r="BO19" s="408"/>
      <c r="BP19" s="408"/>
      <c r="BQ19" s="408"/>
      <c r="BR19" s="408"/>
      <c r="BS19" s="408"/>
      <c r="BT19" s="408"/>
      <c r="BU19" s="409"/>
      <c r="BV19" s="407">
        <v>5590220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32" t="s">
        <v>151</v>
      </c>
      <c r="C20" s="450"/>
      <c r="D20" s="450"/>
      <c r="E20" s="533"/>
      <c r="F20" s="533"/>
      <c r="G20" s="533"/>
      <c r="H20" s="533"/>
      <c r="I20" s="533"/>
      <c r="J20" s="533"/>
      <c r="K20" s="533"/>
      <c r="L20" s="541">
        <v>6936</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23" t="s">
        <v>152</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7112741</v>
      </c>
      <c r="BO22" s="371"/>
      <c r="BP22" s="371"/>
      <c r="BQ22" s="371"/>
      <c r="BR22" s="371"/>
      <c r="BS22" s="371"/>
      <c r="BT22" s="371"/>
      <c r="BU22" s="372"/>
      <c r="BV22" s="370">
        <v>7069048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4237220</v>
      </c>
      <c r="BO23" s="408"/>
      <c r="BP23" s="408"/>
      <c r="BQ23" s="408"/>
      <c r="BR23" s="408"/>
      <c r="BS23" s="408"/>
      <c r="BT23" s="408"/>
      <c r="BU23" s="409"/>
      <c r="BV23" s="407">
        <v>4605786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7500</v>
      </c>
      <c r="R24" s="459"/>
      <c r="S24" s="459"/>
      <c r="T24" s="459"/>
      <c r="U24" s="459"/>
      <c r="V24" s="501"/>
      <c r="W24" s="553"/>
      <c r="X24" s="554"/>
      <c r="Y24" s="555"/>
      <c r="Z24" s="457" t="s">
        <v>162</v>
      </c>
      <c r="AA24" s="437"/>
      <c r="AB24" s="437"/>
      <c r="AC24" s="437"/>
      <c r="AD24" s="437"/>
      <c r="AE24" s="437"/>
      <c r="AF24" s="437"/>
      <c r="AG24" s="438"/>
      <c r="AH24" s="458">
        <v>105</v>
      </c>
      <c r="AI24" s="459"/>
      <c r="AJ24" s="459"/>
      <c r="AK24" s="459"/>
      <c r="AL24" s="501"/>
      <c r="AM24" s="458">
        <v>323505</v>
      </c>
      <c r="AN24" s="459"/>
      <c r="AO24" s="459"/>
      <c r="AP24" s="459"/>
      <c r="AQ24" s="459"/>
      <c r="AR24" s="501"/>
      <c r="AS24" s="458">
        <v>3081</v>
      </c>
      <c r="AT24" s="459"/>
      <c r="AU24" s="459"/>
      <c r="AV24" s="459"/>
      <c r="AW24" s="459"/>
      <c r="AX24" s="460"/>
      <c r="AY24" s="526" t="s">
        <v>163</v>
      </c>
      <c r="AZ24" s="527"/>
      <c r="BA24" s="527"/>
      <c r="BB24" s="527"/>
      <c r="BC24" s="527"/>
      <c r="BD24" s="527"/>
      <c r="BE24" s="527"/>
      <c r="BF24" s="527"/>
      <c r="BG24" s="527"/>
      <c r="BH24" s="527"/>
      <c r="BI24" s="527"/>
      <c r="BJ24" s="527"/>
      <c r="BK24" s="527"/>
      <c r="BL24" s="527"/>
      <c r="BM24" s="528"/>
      <c r="BN24" s="407">
        <v>4285727</v>
      </c>
      <c r="BO24" s="408"/>
      <c r="BP24" s="408"/>
      <c r="BQ24" s="408"/>
      <c r="BR24" s="408"/>
      <c r="BS24" s="408"/>
      <c r="BT24" s="408"/>
      <c r="BU24" s="409"/>
      <c r="BV24" s="407">
        <v>4053722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6370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1056055</v>
      </c>
      <c r="BO25" s="371"/>
      <c r="BP25" s="371"/>
      <c r="BQ25" s="371"/>
      <c r="BR25" s="371"/>
      <c r="BS25" s="371"/>
      <c r="BT25" s="371"/>
      <c r="BU25" s="372"/>
      <c r="BV25" s="370">
        <v>1061458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5930</v>
      </c>
      <c r="R26" s="459"/>
      <c r="S26" s="459"/>
      <c r="T26" s="459"/>
      <c r="U26" s="459"/>
      <c r="V26" s="501"/>
      <c r="W26" s="553"/>
      <c r="X26" s="554"/>
      <c r="Y26" s="555"/>
      <c r="Z26" s="457" t="s">
        <v>168</v>
      </c>
      <c r="AA26" s="559"/>
      <c r="AB26" s="559"/>
      <c r="AC26" s="559"/>
      <c r="AD26" s="559"/>
      <c r="AE26" s="559"/>
      <c r="AF26" s="559"/>
      <c r="AG26" s="560"/>
      <c r="AH26" s="458">
        <v>3</v>
      </c>
      <c r="AI26" s="459"/>
      <c r="AJ26" s="459"/>
      <c r="AK26" s="459"/>
      <c r="AL26" s="501"/>
      <c r="AM26" s="458">
        <v>8163</v>
      </c>
      <c r="AN26" s="459"/>
      <c r="AO26" s="459"/>
      <c r="AP26" s="459"/>
      <c r="AQ26" s="459"/>
      <c r="AR26" s="501"/>
      <c r="AS26" s="458">
        <v>2721</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3700</v>
      </c>
      <c r="R27" s="459"/>
      <c r="S27" s="459"/>
      <c r="T27" s="459"/>
      <c r="U27" s="459"/>
      <c r="V27" s="501"/>
      <c r="W27" s="553"/>
      <c r="X27" s="554"/>
      <c r="Y27" s="555"/>
      <c r="Z27" s="457" t="s">
        <v>171</v>
      </c>
      <c r="AA27" s="437"/>
      <c r="AB27" s="437"/>
      <c r="AC27" s="437"/>
      <c r="AD27" s="437"/>
      <c r="AE27" s="437"/>
      <c r="AF27" s="437"/>
      <c r="AG27" s="438"/>
      <c r="AH27" s="458">
        <v>12</v>
      </c>
      <c r="AI27" s="459"/>
      <c r="AJ27" s="459"/>
      <c r="AK27" s="459"/>
      <c r="AL27" s="501"/>
      <c r="AM27" s="458">
        <v>37892</v>
      </c>
      <c r="AN27" s="459"/>
      <c r="AO27" s="459"/>
      <c r="AP27" s="459"/>
      <c r="AQ27" s="459"/>
      <c r="AR27" s="501"/>
      <c r="AS27" s="458">
        <v>3158</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9" t="s">
        <v>122</v>
      </c>
      <c r="BO27" s="530"/>
      <c r="BP27" s="530"/>
      <c r="BQ27" s="530"/>
      <c r="BR27" s="530"/>
      <c r="BS27" s="530"/>
      <c r="BT27" s="530"/>
      <c r="BU27" s="531"/>
      <c r="BV27" s="529" t="s">
        <v>122</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2900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1119957</v>
      </c>
      <c r="BO28" s="371"/>
      <c r="BP28" s="371"/>
      <c r="BQ28" s="371"/>
      <c r="BR28" s="371"/>
      <c r="BS28" s="371"/>
      <c r="BT28" s="371"/>
      <c r="BU28" s="372"/>
      <c r="BV28" s="370">
        <v>979953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10</v>
      </c>
      <c r="M29" s="459"/>
      <c r="N29" s="459"/>
      <c r="O29" s="459"/>
      <c r="P29" s="501"/>
      <c r="Q29" s="458">
        <v>2600</v>
      </c>
      <c r="R29" s="459"/>
      <c r="S29" s="459"/>
      <c r="T29" s="459"/>
      <c r="U29" s="459"/>
      <c r="V29" s="501"/>
      <c r="W29" s="556"/>
      <c r="X29" s="557"/>
      <c r="Y29" s="558"/>
      <c r="Z29" s="457" t="s">
        <v>177</v>
      </c>
      <c r="AA29" s="437"/>
      <c r="AB29" s="437"/>
      <c r="AC29" s="437"/>
      <c r="AD29" s="437"/>
      <c r="AE29" s="437"/>
      <c r="AF29" s="437"/>
      <c r="AG29" s="438"/>
      <c r="AH29" s="458">
        <v>117</v>
      </c>
      <c r="AI29" s="459"/>
      <c r="AJ29" s="459"/>
      <c r="AK29" s="459"/>
      <c r="AL29" s="501"/>
      <c r="AM29" s="458">
        <v>361397</v>
      </c>
      <c r="AN29" s="459"/>
      <c r="AO29" s="459"/>
      <c r="AP29" s="459"/>
      <c r="AQ29" s="459"/>
      <c r="AR29" s="501"/>
      <c r="AS29" s="458">
        <v>3089</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33626</v>
      </c>
      <c r="BO29" s="408"/>
      <c r="BP29" s="408"/>
      <c r="BQ29" s="408"/>
      <c r="BR29" s="408"/>
      <c r="BS29" s="408"/>
      <c r="BT29" s="408"/>
      <c r="BU29" s="409"/>
      <c r="BV29" s="407">
        <v>12914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7">
        <v>100.3</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48</v>
      </c>
      <c r="BD30" s="527"/>
      <c r="BE30" s="527"/>
      <c r="BF30" s="527"/>
      <c r="BG30" s="527"/>
      <c r="BH30" s="527"/>
      <c r="BI30" s="527"/>
      <c r="BJ30" s="527"/>
      <c r="BK30" s="527"/>
      <c r="BL30" s="527"/>
      <c r="BM30" s="528"/>
      <c r="BN30" s="529">
        <v>767198</v>
      </c>
      <c r="BO30" s="530"/>
      <c r="BP30" s="530"/>
      <c r="BQ30" s="530"/>
      <c r="BR30" s="530"/>
      <c r="BS30" s="530"/>
      <c r="BT30" s="530"/>
      <c r="BU30" s="531"/>
      <c r="BV30" s="529">
        <v>836632</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9</v>
      </c>
      <c r="BF34" s="597"/>
      <c r="BG34" s="598" t="str">
        <f>IF('各会計、関係団体の財政状況及び健全化判断比率'!B33="","",'各会計、関係団体の財政状況及び健全化判断比率'!B33)</f>
        <v>駅前通り線周辺地区土地区画整理事業特別会計（公営企業）</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足柄上衛生組合</v>
      </c>
      <c r="BZ34" s="598"/>
      <c r="CA34" s="598"/>
      <c r="CB34" s="598"/>
      <c r="CC34" s="598"/>
      <c r="CD34" s="598"/>
      <c r="CE34" s="598"/>
      <c r="CF34" s="598"/>
      <c r="CG34" s="598"/>
      <c r="CH34" s="598"/>
      <c r="CI34" s="598"/>
      <c r="CJ34" s="598"/>
      <c r="CK34" s="598"/>
      <c r="CL34" s="598"/>
      <c r="CM34" s="598"/>
      <c r="CN34" s="181"/>
      <c r="CO34" s="597">
        <f>IF(CQ34="","",MAX(C34:D43,U34:V43,AM34:AN43,BE34:BF43,BW34:BX43)+1)</f>
        <v>20</v>
      </c>
      <c r="CP34" s="597"/>
      <c r="CQ34" s="598" t="str">
        <f>IF('各会計、関係団体の財政状況及び健全化判断比率'!BS7="","",'各会計、関係団体の財政状況及び健全化判断比率'!BS7)</f>
        <v>開成町土地開発公社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〇</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給食事業特別会計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足柄西部清掃組合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f>IF(E36="","",C35+1)</f>
        <v>3</v>
      </c>
      <c r="D36" s="597"/>
      <c r="E36" s="598" t="str">
        <f>IF('各会計、関係団体の財政状況及び健全化判断比率'!B9="","",'各会計、関係団体の財政状況及び健全化判断比率'!B9)</f>
        <v>駅前通り線周辺地区土地区画整理事業特別会計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南足柄市外五ヶ市町組合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南足柄市外二ヶ町組合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南足柄市・山北町・開成町一部事務組合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南足柄市外四ヶ市町組合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松田町外二ヶ町組合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松田町外三ヶ町組合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18</v>
      </c>
      <c r="BX42" s="597"/>
      <c r="BY42" s="598" t="str">
        <f>IF('各会計、関係団体の財政状況及び健全化判断比率'!B76="","",'各会計、関係団体の財政状況及び健全化判断比率'!B76)</f>
        <v>神奈川県市町村職員退職手当組合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19</v>
      </c>
      <c r="BX43" s="597"/>
      <c r="BY43" s="598" t="str">
        <f>IF('各会計、関係団体の財政状況及び健全化判断比率'!B77="","",'各会計、関係団体の財政状況及び健全化判断比率'!B77)</f>
        <v>神奈川県後期高齢者医療広域連合（一般会計）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VYtDp2cOkmGFZI0qetfoQSDLHGRzsFwopwrVvK+GnXdapi8M5I8wkqbXZrFEpYv9xeTHlAcyUo3mESO+mQ+b6w==" saltValue="DV9hdRxctR5Om3laJhmG4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3321546</v>
      </c>
      <c r="S5" s="613"/>
      <c r="T5" s="613"/>
      <c r="U5" s="613"/>
      <c r="V5" s="613"/>
      <c r="W5" s="613"/>
      <c r="X5" s="613"/>
      <c r="Y5" s="614"/>
      <c r="Z5" s="615">
        <v>38.799999999999997</v>
      </c>
      <c r="AA5" s="615"/>
      <c r="AB5" s="615"/>
      <c r="AC5" s="615"/>
      <c r="AD5" s="616">
        <v>3321546</v>
      </c>
      <c r="AE5" s="616"/>
      <c r="AF5" s="616"/>
      <c r="AG5" s="616"/>
      <c r="AH5" s="616"/>
      <c r="AI5" s="616"/>
      <c r="AJ5" s="616"/>
      <c r="AK5" s="616"/>
      <c r="AL5" s="617">
        <v>71.099999999999994</v>
      </c>
      <c r="AM5" s="618"/>
      <c r="AN5" s="618"/>
      <c r="AO5" s="619"/>
      <c r="AP5" s="609" t="s">
        <v>216</v>
      </c>
      <c r="AQ5" s="610"/>
      <c r="AR5" s="610"/>
      <c r="AS5" s="610"/>
      <c r="AT5" s="610"/>
      <c r="AU5" s="610"/>
      <c r="AV5" s="610"/>
      <c r="AW5" s="610"/>
      <c r="AX5" s="610"/>
      <c r="AY5" s="610"/>
      <c r="AZ5" s="610"/>
      <c r="BA5" s="610"/>
      <c r="BB5" s="610"/>
      <c r="BC5" s="610"/>
      <c r="BD5" s="610"/>
      <c r="BE5" s="610"/>
      <c r="BF5" s="611"/>
      <c r="BG5" s="623">
        <v>3321546</v>
      </c>
      <c r="BH5" s="624"/>
      <c r="BI5" s="624"/>
      <c r="BJ5" s="624"/>
      <c r="BK5" s="624"/>
      <c r="BL5" s="624"/>
      <c r="BM5" s="624"/>
      <c r="BN5" s="625"/>
      <c r="BO5" s="626">
        <v>100</v>
      </c>
      <c r="BP5" s="626"/>
      <c r="BQ5" s="626"/>
      <c r="BR5" s="626"/>
      <c r="BS5" s="627">
        <v>113599</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44112</v>
      </c>
      <c r="S6" s="624"/>
      <c r="T6" s="624"/>
      <c r="U6" s="624"/>
      <c r="V6" s="624"/>
      <c r="W6" s="624"/>
      <c r="X6" s="624"/>
      <c r="Y6" s="625"/>
      <c r="Z6" s="626">
        <v>0.5</v>
      </c>
      <c r="AA6" s="626"/>
      <c r="AB6" s="626"/>
      <c r="AC6" s="626"/>
      <c r="AD6" s="627">
        <v>44112</v>
      </c>
      <c r="AE6" s="627"/>
      <c r="AF6" s="627"/>
      <c r="AG6" s="627"/>
      <c r="AH6" s="627"/>
      <c r="AI6" s="627"/>
      <c r="AJ6" s="627"/>
      <c r="AK6" s="627"/>
      <c r="AL6" s="628">
        <v>0.9</v>
      </c>
      <c r="AM6" s="629"/>
      <c r="AN6" s="629"/>
      <c r="AO6" s="630"/>
      <c r="AP6" s="620" t="s">
        <v>221</v>
      </c>
      <c r="AQ6" s="621"/>
      <c r="AR6" s="621"/>
      <c r="AS6" s="621"/>
      <c r="AT6" s="621"/>
      <c r="AU6" s="621"/>
      <c r="AV6" s="621"/>
      <c r="AW6" s="621"/>
      <c r="AX6" s="621"/>
      <c r="AY6" s="621"/>
      <c r="AZ6" s="621"/>
      <c r="BA6" s="621"/>
      <c r="BB6" s="621"/>
      <c r="BC6" s="621"/>
      <c r="BD6" s="621"/>
      <c r="BE6" s="621"/>
      <c r="BF6" s="622"/>
      <c r="BG6" s="623">
        <v>3321546</v>
      </c>
      <c r="BH6" s="624"/>
      <c r="BI6" s="624"/>
      <c r="BJ6" s="624"/>
      <c r="BK6" s="624"/>
      <c r="BL6" s="624"/>
      <c r="BM6" s="624"/>
      <c r="BN6" s="625"/>
      <c r="BO6" s="626">
        <v>100</v>
      </c>
      <c r="BP6" s="626"/>
      <c r="BQ6" s="626"/>
      <c r="BR6" s="626"/>
      <c r="BS6" s="627">
        <v>113599</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98978</v>
      </c>
      <c r="CS6" s="624"/>
      <c r="CT6" s="624"/>
      <c r="CU6" s="624"/>
      <c r="CV6" s="624"/>
      <c r="CW6" s="624"/>
      <c r="CX6" s="624"/>
      <c r="CY6" s="625"/>
      <c r="CZ6" s="617">
        <v>1.3</v>
      </c>
      <c r="DA6" s="618"/>
      <c r="DB6" s="618"/>
      <c r="DC6" s="634"/>
      <c r="DD6" s="632" t="s">
        <v>122</v>
      </c>
      <c r="DE6" s="624"/>
      <c r="DF6" s="624"/>
      <c r="DG6" s="624"/>
      <c r="DH6" s="624"/>
      <c r="DI6" s="624"/>
      <c r="DJ6" s="624"/>
      <c r="DK6" s="624"/>
      <c r="DL6" s="624"/>
      <c r="DM6" s="624"/>
      <c r="DN6" s="624"/>
      <c r="DO6" s="624"/>
      <c r="DP6" s="625"/>
      <c r="DQ6" s="632">
        <v>98938</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892</v>
      </c>
      <c r="S7" s="624"/>
      <c r="T7" s="624"/>
      <c r="U7" s="624"/>
      <c r="V7" s="624"/>
      <c r="W7" s="624"/>
      <c r="X7" s="624"/>
      <c r="Y7" s="625"/>
      <c r="Z7" s="626">
        <v>0</v>
      </c>
      <c r="AA7" s="626"/>
      <c r="AB7" s="626"/>
      <c r="AC7" s="626"/>
      <c r="AD7" s="627">
        <v>892</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1670107</v>
      </c>
      <c r="BH7" s="624"/>
      <c r="BI7" s="624"/>
      <c r="BJ7" s="624"/>
      <c r="BK7" s="624"/>
      <c r="BL7" s="624"/>
      <c r="BM7" s="624"/>
      <c r="BN7" s="625"/>
      <c r="BO7" s="626">
        <v>50.3</v>
      </c>
      <c r="BP7" s="626"/>
      <c r="BQ7" s="626"/>
      <c r="BR7" s="626"/>
      <c r="BS7" s="627">
        <v>113599</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1665400</v>
      </c>
      <c r="CS7" s="624"/>
      <c r="CT7" s="624"/>
      <c r="CU7" s="624"/>
      <c r="CV7" s="624"/>
      <c r="CW7" s="624"/>
      <c r="CX7" s="624"/>
      <c r="CY7" s="625"/>
      <c r="CZ7" s="626">
        <v>21</v>
      </c>
      <c r="DA7" s="626"/>
      <c r="DB7" s="626"/>
      <c r="DC7" s="626"/>
      <c r="DD7" s="632">
        <v>313235</v>
      </c>
      <c r="DE7" s="624"/>
      <c r="DF7" s="624"/>
      <c r="DG7" s="624"/>
      <c r="DH7" s="624"/>
      <c r="DI7" s="624"/>
      <c r="DJ7" s="624"/>
      <c r="DK7" s="624"/>
      <c r="DL7" s="624"/>
      <c r="DM7" s="624"/>
      <c r="DN7" s="624"/>
      <c r="DO7" s="624"/>
      <c r="DP7" s="625"/>
      <c r="DQ7" s="632">
        <v>1299639</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22137</v>
      </c>
      <c r="S8" s="624"/>
      <c r="T8" s="624"/>
      <c r="U8" s="624"/>
      <c r="V8" s="624"/>
      <c r="W8" s="624"/>
      <c r="X8" s="624"/>
      <c r="Y8" s="625"/>
      <c r="Z8" s="626">
        <v>0.3</v>
      </c>
      <c r="AA8" s="626"/>
      <c r="AB8" s="626"/>
      <c r="AC8" s="626"/>
      <c r="AD8" s="627">
        <v>22137</v>
      </c>
      <c r="AE8" s="627"/>
      <c r="AF8" s="627"/>
      <c r="AG8" s="627"/>
      <c r="AH8" s="627"/>
      <c r="AI8" s="627"/>
      <c r="AJ8" s="627"/>
      <c r="AK8" s="627"/>
      <c r="AL8" s="628">
        <v>0.5</v>
      </c>
      <c r="AM8" s="629"/>
      <c r="AN8" s="629"/>
      <c r="AO8" s="630"/>
      <c r="AP8" s="620" t="s">
        <v>227</v>
      </c>
      <c r="AQ8" s="621"/>
      <c r="AR8" s="621"/>
      <c r="AS8" s="621"/>
      <c r="AT8" s="621"/>
      <c r="AU8" s="621"/>
      <c r="AV8" s="621"/>
      <c r="AW8" s="621"/>
      <c r="AX8" s="621"/>
      <c r="AY8" s="621"/>
      <c r="AZ8" s="621"/>
      <c r="BA8" s="621"/>
      <c r="BB8" s="621"/>
      <c r="BC8" s="621"/>
      <c r="BD8" s="621"/>
      <c r="BE8" s="621"/>
      <c r="BF8" s="622"/>
      <c r="BG8" s="623">
        <v>34150</v>
      </c>
      <c r="BH8" s="624"/>
      <c r="BI8" s="624"/>
      <c r="BJ8" s="624"/>
      <c r="BK8" s="624"/>
      <c r="BL8" s="624"/>
      <c r="BM8" s="624"/>
      <c r="BN8" s="625"/>
      <c r="BO8" s="626">
        <v>1</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2671360</v>
      </c>
      <c r="CS8" s="624"/>
      <c r="CT8" s="624"/>
      <c r="CU8" s="624"/>
      <c r="CV8" s="624"/>
      <c r="CW8" s="624"/>
      <c r="CX8" s="624"/>
      <c r="CY8" s="625"/>
      <c r="CZ8" s="626">
        <v>33.700000000000003</v>
      </c>
      <c r="DA8" s="626"/>
      <c r="DB8" s="626"/>
      <c r="DC8" s="626"/>
      <c r="DD8" s="632">
        <v>223097</v>
      </c>
      <c r="DE8" s="624"/>
      <c r="DF8" s="624"/>
      <c r="DG8" s="624"/>
      <c r="DH8" s="624"/>
      <c r="DI8" s="624"/>
      <c r="DJ8" s="624"/>
      <c r="DK8" s="624"/>
      <c r="DL8" s="624"/>
      <c r="DM8" s="624"/>
      <c r="DN8" s="624"/>
      <c r="DO8" s="624"/>
      <c r="DP8" s="625"/>
      <c r="DQ8" s="632">
        <v>1233193</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24622</v>
      </c>
      <c r="S9" s="624"/>
      <c r="T9" s="624"/>
      <c r="U9" s="624"/>
      <c r="V9" s="624"/>
      <c r="W9" s="624"/>
      <c r="X9" s="624"/>
      <c r="Y9" s="625"/>
      <c r="Z9" s="626">
        <v>0.3</v>
      </c>
      <c r="AA9" s="626"/>
      <c r="AB9" s="626"/>
      <c r="AC9" s="626"/>
      <c r="AD9" s="627">
        <v>24622</v>
      </c>
      <c r="AE9" s="627"/>
      <c r="AF9" s="627"/>
      <c r="AG9" s="627"/>
      <c r="AH9" s="627"/>
      <c r="AI9" s="627"/>
      <c r="AJ9" s="627"/>
      <c r="AK9" s="627"/>
      <c r="AL9" s="628">
        <v>0.5</v>
      </c>
      <c r="AM9" s="629"/>
      <c r="AN9" s="629"/>
      <c r="AO9" s="630"/>
      <c r="AP9" s="620" t="s">
        <v>230</v>
      </c>
      <c r="AQ9" s="621"/>
      <c r="AR9" s="621"/>
      <c r="AS9" s="621"/>
      <c r="AT9" s="621"/>
      <c r="AU9" s="621"/>
      <c r="AV9" s="621"/>
      <c r="AW9" s="621"/>
      <c r="AX9" s="621"/>
      <c r="AY9" s="621"/>
      <c r="AZ9" s="621"/>
      <c r="BA9" s="621"/>
      <c r="BB9" s="621"/>
      <c r="BC9" s="621"/>
      <c r="BD9" s="621"/>
      <c r="BE9" s="621"/>
      <c r="BF9" s="622"/>
      <c r="BG9" s="623">
        <v>1155913</v>
      </c>
      <c r="BH9" s="624"/>
      <c r="BI9" s="624"/>
      <c r="BJ9" s="624"/>
      <c r="BK9" s="624"/>
      <c r="BL9" s="624"/>
      <c r="BM9" s="624"/>
      <c r="BN9" s="625"/>
      <c r="BO9" s="626">
        <v>34.799999999999997</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619826</v>
      </c>
      <c r="CS9" s="624"/>
      <c r="CT9" s="624"/>
      <c r="CU9" s="624"/>
      <c r="CV9" s="624"/>
      <c r="CW9" s="624"/>
      <c r="CX9" s="624"/>
      <c r="CY9" s="625"/>
      <c r="CZ9" s="626">
        <v>7.8</v>
      </c>
      <c r="DA9" s="626"/>
      <c r="DB9" s="626"/>
      <c r="DC9" s="626"/>
      <c r="DD9" s="632">
        <v>3643</v>
      </c>
      <c r="DE9" s="624"/>
      <c r="DF9" s="624"/>
      <c r="DG9" s="624"/>
      <c r="DH9" s="624"/>
      <c r="DI9" s="624"/>
      <c r="DJ9" s="624"/>
      <c r="DK9" s="624"/>
      <c r="DL9" s="624"/>
      <c r="DM9" s="624"/>
      <c r="DN9" s="624"/>
      <c r="DO9" s="624"/>
      <c r="DP9" s="625"/>
      <c r="DQ9" s="632">
        <v>520563</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51223</v>
      </c>
      <c r="BH10" s="624"/>
      <c r="BI10" s="624"/>
      <c r="BJ10" s="624"/>
      <c r="BK10" s="624"/>
      <c r="BL10" s="624"/>
      <c r="BM10" s="624"/>
      <c r="BN10" s="625"/>
      <c r="BO10" s="626">
        <v>1.5</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425356</v>
      </c>
      <c r="S11" s="624"/>
      <c r="T11" s="624"/>
      <c r="U11" s="624"/>
      <c r="V11" s="624"/>
      <c r="W11" s="624"/>
      <c r="X11" s="624"/>
      <c r="Y11" s="625"/>
      <c r="Z11" s="628">
        <v>5</v>
      </c>
      <c r="AA11" s="629"/>
      <c r="AB11" s="629"/>
      <c r="AC11" s="635"/>
      <c r="AD11" s="632">
        <v>425356</v>
      </c>
      <c r="AE11" s="624"/>
      <c r="AF11" s="624"/>
      <c r="AG11" s="624"/>
      <c r="AH11" s="624"/>
      <c r="AI11" s="624"/>
      <c r="AJ11" s="624"/>
      <c r="AK11" s="625"/>
      <c r="AL11" s="628">
        <v>9.1</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428821</v>
      </c>
      <c r="BH11" s="624"/>
      <c r="BI11" s="624"/>
      <c r="BJ11" s="624"/>
      <c r="BK11" s="624"/>
      <c r="BL11" s="624"/>
      <c r="BM11" s="624"/>
      <c r="BN11" s="625"/>
      <c r="BO11" s="626">
        <v>12.9</v>
      </c>
      <c r="BP11" s="626"/>
      <c r="BQ11" s="626"/>
      <c r="BR11" s="626"/>
      <c r="BS11" s="627">
        <v>113599</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50096</v>
      </c>
      <c r="CS11" s="624"/>
      <c r="CT11" s="624"/>
      <c r="CU11" s="624"/>
      <c r="CV11" s="624"/>
      <c r="CW11" s="624"/>
      <c r="CX11" s="624"/>
      <c r="CY11" s="625"/>
      <c r="CZ11" s="626">
        <v>0.6</v>
      </c>
      <c r="DA11" s="626"/>
      <c r="DB11" s="626"/>
      <c r="DC11" s="626"/>
      <c r="DD11" s="632">
        <v>5902</v>
      </c>
      <c r="DE11" s="624"/>
      <c r="DF11" s="624"/>
      <c r="DG11" s="624"/>
      <c r="DH11" s="624"/>
      <c r="DI11" s="624"/>
      <c r="DJ11" s="624"/>
      <c r="DK11" s="624"/>
      <c r="DL11" s="624"/>
      <c r="DM11" s="624"/>
      <c r="DN11" s="624"/>
      <c r="DO11" s="624"/>
      <c r="DP11" s="625"/>
      <c r="DQ11" s="632">
        <v>36947</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1470700</v>
      </c>
      <c r="BH12" s="624"/>
      <c r="BI12" s="624"/>
      <c r="BJ12" s="624"/>
      <c r="BK12" s="624"/>
      <c r="BL12" s="624"/>
      <c r="BM12" s="624"/>
      <c r="BN12" s="625"/>
      <c r="BO12" s="626">
        <v>44.3</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73878</v>
      </c>
      <c r="CS12" s="624"/>
      <c r="CT12" s="624"/>
      <c r="CU12" s="624"/>
      <c r="CV12" s="624"/>
      <c r="CW12" s="624"/>
      <c r="CX12" s="624"/>
      <c r="CY12" s="625"/>
      <c r="CZ12" s="626">
        <v>0.9</v>
      </c>
      <c r="DA12" s="626"/>
      <c r="DB12" s="626"/>
      <c r="DC12" s="626"/>
      <c r="DD12" s="632">
        <v>3696</v>
      </c>
      <c r="DE12" s="624"/>
      <c r="DF12" s="624"/>
      <c r="DG12" s="624"/>
      <c r="DH12" s="624"/>
      <c r="DI12" s="624"/>
      <c r="DJ12" s="624"/>
      <c r="DK12" s="624"/>
      <c r="DL12" s="624"/>
      <c r="DM12" s="624"/>
      <c r="DN12" s="624"/>
      <c r="DO12" s="624"/>
      <c r="DP12" s="625"/>
      <c r="DQ12" s="632">
        <v>62628</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1470610</v>
      </c>
      <c r="BH13" s="624"/>
      <c r="BI13" s="624"/>
      <c r="BJ13" s="624"/>
      <c r="BK13" s="624"/>
      <c r="BL13" s="624"/>
      <c r="BM13" s="624"/>
      <c r="BN13" s="625"/>
      <c r="BO13" s="626">
        <v>44.3</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954487</v>
      </c>
      <c r="CS13" s="624"/>
      <c r="CT13" s="624"/>
      <c r="CU13" s="624"/>
      <c r="CV13" s="624"/>
      <c r="CW13" s="624"/>
      <c r="CX13" s="624"/>
      <c r="CY13" s="625"/>
      <c r="CZ13" s="626">
        <v>12.1</v>
      </c>
      <c r="DA13" s="626"/>
      <c r="DB13" s="626"/>
      <c r="DC13" s="626"/>
      <c r="DD13" s="632">
        <v>568239</v>
      </c>
      <c r="DE13" s="624"/>
      <c r="DF13" s="624"/>
      <c r="DG13" s="624"/>
      <c r="DH13" s="624"/>
      <c r="DI13" s="624"/>
      <c r="DJ13" s="624"/>
      <c r="DK13" s="624"/>
      <c r="DL13" s="624"/>
      <c r="DM13" s="624"/>
      <c r="DN13" s="624"/>
      <c r="DO13" s="624"/>
      <c r="DP13" s="625"/>
      <c r="DQ13" s="632">
        <v>555928</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339</v>
      </c>
      <c r="S14" s="624"/>
      <c r="T14" s="624"/>
      <c r="U14" s="624"/>
      <c r="V14" s="624"/>
      <c r="W14" s="624"/>
      <c r="X14" s="624"/>
      <c r="Y14" s="625"/>
      <c r="Z14" s="626">
        <v>0</v>
      </c>
      <c r="AA14" s="626"/>
      <c r="AB14" s="626"/>
      <c r="AC14" s="626"/>
      <c r="AD14" s="627">
        <v>339</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47210</v>
      </c>
      <c r="BH14" s="624"/>
      <c r="BI14" s="624"/>
      <c r="BJ14" s="624"/>
      <c r="BK14" s="624"/>
      <c r="BL14" s="624"/>
      <c r="BM14" s="624"/>
      <c r="BN14" s="625"/>
      <c r="BO14" s="626">
        <v>1.4</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368262</v>
      </c>
      <c r="CS14" s="624"/>
      <c r="CT14" s="624"/>
      <c r="CU14" s="624"/>
      <c r="CV14" s="624"/>
      <c r="CW14" s="624"/>
      <c r="CX14" s="624"/>
      <c r="CY14" s="625"/>
      <c r="CZ14" s="626">
        <v>4.7</v>
      </c>
      <c r="DA14" s="626"/>
      <c r="DB14" s="626"/>
      <c r="DC14" s="626"/>
      <c r="DD14" s="632">
        <v>28225</v>
      </c>
      <c r="DE14" s="624"/>
      <c r="DF14" s="624"/>
      <c r="DG14" s="624"/>
      <c r="DH14" s="624"/>
      <c r="DI14" s="624"/>
      <c r="DJ14" s="624"/>
      <c r="DK14" s="624"/>
      <c r="DL14" s="624"/>
      <c r="DM14" s="624"/>
      <c r="DN14" s="624"/>
      <c r="DO14" s="624"/>
      <c r="DP14" s="625"/>
      <c r="DQ14" s="632">
        <v>352420</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133529</v>
      </c>
      <c r="BH15" s="624"/>
      <c r="BI15" s="624"/>
      <c r="BJ15" s="624"/>
      <c r="BK15" s="624"/>
      <c r="BL15" s="624"/>
      <c r="BM15" s="624"/>
      <c r="BN15" s="625"/>
      <c r="BO15" s="626">
        <v>4</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837220</v>
      </c>
      <c r="CS15" s="624"/>
      <c r="CT15" s="624"/>
      <c r="CU15" s="624"/>
      <c r="CV15" s="624"/>
      <c r="CW15" s="624"/>
      <c r="CX15" s="624"/>
      <c r="CY15" s="625"/>
      <c r="CZ15" s="626">
        <v>10.6</v>
      </c>
      <c r="DA15" s="626"/>
      <c r="DB15" s="626"/>
      <c r="DC15" s="626"/>
      <c r="DD15" s="632">
        <v>20887</v>
      </c>
      <c r="DE15" s="624"/>
      <c r="DF15" s="624"/>
      <c r="DG15" s="624"/>
      <c r="DH15" s="624"/>
      <c r="DI15" s="624"/>
      <c r="DJ15" s="624"/>
      <c r="DK15" s="624"/>
      <c r="DL15" s="624"/>
      <c r="DM15" s="624"/>
      <c r="DN15" s="624"/>
      <c r="DO15" s="624"/>
      <c r="DP15" s="625"/>
      <c r="DQ15" s="632">
        <v>691268</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10511</v>
      </c>
      <c r="S16" s="624"/>
      <c r="T16" s="624"/>
      <c r="U16" s="624"/>
      <c r="V16" s="624"/>
      <c r="W16" s="624"/>
      <c r="X16" s="624"/>
      <c r="Y16" s="625"/>
      <c r="Z16" s="626">
        <v>0.1</v>
      </c>
      <c r="AA16" s="626"/>
      <c r="AB16" s="626"/>
      <c r="AC16" s="626"/>
      <c r="AD16" s="627">
        <v>10511</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45904</v>
      </c>
      <c r="S17" s="624"/>
      <c r="T17" s="624"/>
      <c r="U17" s="624"/>
      <c r="V17" s="624"/>
      <c r="W17" s="624"/>
      <c r="X17" s="624"/>
      <c r="Y17" s="625"/>
      <c r="Z17" s="626">
        <v>0.5</v>
      </c>
      <c r="AA17" s="626"/>
      <c r="AB17" s="626"/>
      <c r="AC17" s="626"/>
      <c r="AD17" s="627">
        <v>45904</v>
      </c>
      <c r="AE17" s="627"/>
      <c r="AF17" s="627"/>
      <c r="AG17" s="627"/>
      <c r="AH17" s="627"/>
      <c r="AI17" s="627"/>
      <c r="AJ17" s="627"/>
      <c r="AK17" s="627"/>
      <c r="AL17" s="628">
        <v>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578191</v>
      </c>
      <c r="CS17" s="624"/>
      <c r="CT17" s="624"/>
      <c r="CU17" s="624"/>
      <c r="CV17" s="624"/>
      <c r="CW17" s="624"/>
      <c r="CX17" s="624"/>
      <c r="CY17" s="625"/>
      <c r="CZ17" s="626">
        <v>7.3</v>
      </c>
      <c r="DA17" s="626"/>
      <c r="DB17" s="626"/>
      <c r="DC17" s="626"/>
      <c r="DD17" s="632" t="s">
        <v>122</v>
      </c>
      <c r="DE17" s="624"/>
      <c r="DF17" s="624"/>
      <c r="DG17" s="624"/>
      <c r="DH17" s="624"/>
      <c r="DI17" s="624"/>
      <c r="DJ17" s="624"/>
      <c r="DK17" s="624"/>
      <c r="DL17" s="624"/>
      <c r="DM17" s="624"/>
      <c r="DN17" s="624"/>
      <c r="DO17" s="624"/>
      <c r="DP17" s="625"/>
      <c r="DQ17" s="632">
        <v>578191</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30485</v>
      </c>
      <c r="S18" s="624"/>
      <c r="T18" s="624"/>
      <c r="U18" s="624"/>
      <c r="V18" s="624"/>
      <c r="W18" s="624"/>
      <c r="X18" s="624"/>
      <c r="Y18" s="625"/>
      <c r="Z18" s="626">
        <v>0.4</v>
      </c>
      <c r="AA18" s="626"/>
      <c r="AB18" s="626"/>
      <c r="AC18" s="626"/>
      <c r="AD18" s="627">
        <v>30485</v>
      </c>
      <c r="AE18" s="627"/>
      <c r="AF18" s="627"/>
      <c r="AG18" s="627"/>
      <c r="AH18" s="627"/>
      <c r="AI18" s="627"/>
      <c r="AJ18" s="627"/>
      <c r="AK18" s="627"/>
      <c r="AL18" s="628">
        <v>0.7</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30015</v>
      </c>
      <c r="S19" s="624"/>
      <c r="T19" s="624"/>
      <c r="U19" s="624"/>
      <c r="V19" s="624"/>
      <c r="W19" s="624"/>
      <c r="X19" s="624"/>
      <c r="Y19" s="625"/>
      <c r="Z19" s="626">
        <v>0.4</v>
      </c>
      <c r="AA19" s="626"/>
      <c r="AB19" s="626"/>
      <c r="AC19" s="626"/>
      <c r="AD19" s="627">
        <v>30015</v>
      </c>
      <c r="AE19" s="627"/>
      <c r="AF19" s="627"/>
      <c r="AG19" s="627"/>
      <c r="AH19" s="627"/>
      <c r="AI19" s="627"/>
      <c r="AJ19" s="627"/>
      <c r="AK19" s="627"/>
      <c r="AL19" s="628">
        <v>0.6</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470</v>
      </c>
      <c r="S20" s="624"/>
      <c r="T20" s="624"/>
      <c r="U20" s="624"/>
      <c r="V20" s="624"/>
      <c r="W20" s="624"/>
      <c r="X20" s="624"/>
      <c r="Y20" s="625"/>
      <c r="Z20" s="626">
        <v>0</v>
      </c>
      <c r="AA20" s="626"/>
      <c r="AB20" s="626"/>
      <c r="AC20" s="626"/>
      <c r="AD20" s="627">
        <v>470</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7917698</v>
      </c>
      <c r="CS20" s="624"/>
      <c r="CT20" s="624"/>
      <c r="CU20" s="624"/>
      <c r="CV20" s="624"/>
      <c r="CW20" s="624"/>
      <c r="CX20" s="624"/>
      <c r="CY20" s="625"/>
      <c r="CZ20" s="626">
        <v>100</v>
      </c>
      <c r="DA20" s="626"/>
      <c r="DB20" s="626"/>
      <c r="DC20" s="626"/>
      <c r="DD20" s="632">
        <v>1166924</v>
      </c>
      <c r="DE20" s="624"/>
      <c r="DF20" s="624"/>
      <c r="DG20" s="624"/>
      <c r="DH20" s="624"/>
      <c r="DI20" s="624"/>
      <c r="DJ20" s="624"/>
      <c r="DK20" s="624"/>
      <c r="DL20" s="624"/>
      <c r="DM20" s="624"/>
      <c r="DN20" s="624"/>
      <c r="DO20" s="624"/>
      <c r="DP20" s="625"/>
      <c r="DQ20" s="632">
        <v>5429715</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762368</v>
      </c>
      <c r="S21" s="624"/>
      <c r="T21" s="624"/>
      <c r="U21" s="624"/>
      <c r="V21" s="624"/>
      <c r="W21" s="624"/>
      <c r="X21" s="624"/>
      <c r="Y21" s="625"/>
      <c r="Z21" s="626">
        <v>8.9</v>
      </c>
      <c r="AA21" s="626"/>
      <c r="AB21" s="626"/>
      <c r="AC21" s="626"/>
      <c r="AD21" s="627">
        <v>734106</v>
      </c>
      <c r="AE21" s="627"/>
      <c r="AF21" s="627"/>
      <c r="AG21" s="627"/>
      <c r="AH21" s="627"/>
      <c r="AI21" s="627"/>
      <c r="AJ21" s="627"/>
      <c r="AK21" s="627"/>
      <c r="AL21" s="628">
        <v>15.7</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734106</v>
      </c>
      <c r="S22" s="624"/>
      <c r="T22" s="624"/>
      <c r="U22" s="624"/>
      <c r="V22" s="624"/>
      <c r="W22" s="624"/>
      <c r="X22" s="624"/>
      <c r="Y22" s="625"/>
      <c r="Z22" s="626">
        <v>8.6</v>
      </c>
      <c r="AA22" s="626"/>
      <c r="AB22" s="626"/>
      <c r="AC22" s="626"/>
      <c r="AD22" s="627">
        <v>734106</v>
      </c>
      <c r="AE22" s="627"/>
      <c r="AF22" s="627"/>
      <c r="AG22" s="627"/>
      <c r="AH22" s="627"/>
      <c r="AI22" s="627"/>
      <c r="AJ22" s="627"/>
      <c r="AK22" s="627"/>
      <c r="AL22" s="628">
        <v>15.7</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28262</v>
      </c>
      <c r="S23" s="624"/>
      <c r="T23" s="624"/>
      <c r="U23" s="624"/>
      <c r="V23" s="624"/>
      <c r="W23" s="624"/>
      <c r="X23" s="624"/>
      <c r="Y23" s="625"/>
      <c r="Z23" s="626">
        <v>0.3</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3333745</v>
      </c>
      <c r="CS24" s="613"/>
      <c r="CT24" s="613"/>
      <c r="CU24" s="613"/>
      <c r="CV24" s="613"/>
      <c r="CW24" s="613"/>
      <c r="CX24" s="613"/>
      <c r="CY24" s="614"/>
      <c r="CZ24" s="617">
        <v>42.1</v>
      </c>
      <c r="DA24" s="618"/>
      <c r="DB24" s="618"/>
      <c r="DC24" s="634"/>
      <c r="DD24" s="657">
        <v>2191432</v>
      </c>
      <c r="DE24" s="613"/>
      <c r="DF24" s="613"/>
      <c r="DG24" s="613"/>
      <c r="DH24" s="613"/>
      <c r="DI24" s="613"/>
      <c r="DJ24" s="613"/>
      <c r="DK24" s="614"/>
      <c r="DL24" s="657">
        <v>2057878</v>
      </c>
      <c r="DM24" s="613"/>
      <c r="DN24" s="613"/>
      <c r="DO24" s="613"/>
      <c r="DP24" s="613"/>
      <c r="DQ24" s="613"/>
      <c r="DR24" s="613"/>
      <c r="DS24" s="613"/>
      <c r="DT24" s="613"/>
      <c r="DU24" s="613"/>
      <c r="DV24" s="614"/>
      <c r="DW24" s="617">
        <v>43.5</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4688272</v>
      </c>
      <c r="S25" s="624"/>
      <c r="T25" s="624"/>
      <c r="U25" s="624"/>
      <c r="V25" s="624"/>
      <c r="W25" s="624"/>
      <c r="X25" s="624"/>
      <c r="Y25" s="625"/>
      <c r="Z25" s="626">
        <v>54.8</v>
      </c>
      <c r="AA25" s="626"/>
      <c r="AB25" s="626"/>
      <c r="AC25" s="626"/>
      <c r="AD25" s="627">
        <v>4660010</v>
      </c>
      <c r="AE25" s="627"/>
      <c r="AF25" s="627"/>
      <c r="AG25" s="627"/>
      <c r="AH25" s="627"/>
      <c r="AI25" s="627"/>
      <c r="AJ25" s="627"/>
      <c r="AK25" s="627"/>
      <c r="AL25" s="628">
        <v>99.8</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1143702</v>
      </c>
      <c r="CS25" s="653"/>
      <c r="CT25" s="653"/>
      <c r="CU25" s="653"/>
      <c r="CV25" s="653"/>
      <c r="CW25" s="653"/>
      <c r="CX25" s="653"/>
      <c r="CY25" s="654"/>
      <c r="CZ25" s="628">
        <v>14.4</v>
      </c>
      <c r="DA25" s="655"/>
      <c r="DB25" s="655"/>
      <c r="DC25" s="658"/>
      <c r="DD25" s="632">
        <v>1083108</v>
      </c>
      <c r="DE25" s="653"/>
      <c r="DF25" s="653"/>
      <c r="DG25" s="653"/>
      <c r="DH25" s="653"/>
      <c r="DI25" s="653"/>
      <c r="DJ25" s="653"/>
      <c r="DK25" s="654"/>
      <c r="DL25" s="632">
        <v>1062684</v>
      </c>
      <c r="DM25" s="653"/>
      <c r="DN25" s="653"/>
      <c r="DO25" s="653"/>
      <c r="DP25" s="653"/>
      <c r="DQ25" s="653"/>
      <c r="DR25" s="653"/>
      <c r="DS25" s="653"/>
      <c r="DT25" s="653"/>
      <c r="DU25" s="653"/>
      <c r="DV25" s="654"/>
      <c r="DW25" s="628">
        <v>22.5</v>
      </c>
      <c r="DX25" s="655"/>
      <c r="DY25" s="655"/>
      <c r="DZ25" s="655"/>
      <c r="EA25" s="655"/>
      <c r="EB25" s="655"/>
      <c r="EC25" s="656"/>
    </row>
    <row r="26" spans="2:133" ht="11.25" customHeight="1" x14ac:dyDescent="0.2">
      <c r="B26" s="620" t="s">
        <v>283</v>
      </c>
      <c r="C26" s="621"/>
      <c r="D26" s="621"/>
      <c r="E26" s="621"/>
      <c r="F26" s="621"/>
      <c r="G26" s="621"/>
      <c r="H26" s="621"/>
      <c r="I26" s="621"/>
      <c r="J26" s="621"/>
      <c r="K26" s="621"/>
      <c r="L26" s="621"/>
      <c r="M26" s="621"/>
      <c r="N26" s="621"/>
      <c r="O26" s="621"/>
      <c r="P26" s="621"/>
      <c r="Q26" s="622"/>
      <c r="R26" s="623">
        <v>1804</v>
      </c>
      <c r="S26" s="624"/>
      <c r="T26" s="624"/>
      <c r="U26" s="624"/>
      <c r="V26" s="624"/>
      <c r="W26" s="624"/>
      <c r="X26" s="624"/>
      <c r="Y26" s="625"/>
      <c r="Z26" s="626">
        <v>0</v>
      </c>
      <c r="AA26" s="626"/>
      <c r="AB26" s="626"/>
      <c r="AC26" s="626"/>
      <c r="AD26" s="627">
        <v>1804</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650869</v>
      </c>
      <c r="CS26" s="624"/>
      <c r="CT26" s="624"/>
      <c r="CU26" s="624"/>
      <c r="CV26" s="624"/>
      <c r="CW26" s="624"/>
      <c r="CX26" s="624"/>
      <c r="CY26" s="625"/>
      <c r="CZ26" s="628">
        <v>8.1999999999999993</v>
      </c>
      <c r="DA26" s="655"/>
      <c r="DB26" s="655"/>
      <c r="DC26" s="658"/>
      <c r="DD26" s="632">
        <v>613717</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5"/>
      <c r="DY26" s="655"/>
      <c r="DZ26" s="655"/>
      <c r="EA26" s="655"/>
      <c r="EB26" s="655"/>
      <c r="EC26" s="656"/>
    </row>
    <row r="27" spans="2:133" ht="11.25" customHeight="1" x14ac:dyDescent="0.2">
      <c r="B27" s="620" t="s">
        <v>286</v>
      </c>
      <c r="C27" s="621"/>
      <c r="D27" s="621"/>
      <c r="E27" s="621"/>
      <c r="F27" s="621"/>
      <c r="G27" s="621"/>
      <c r="H27" s="621"/>
      <c r="I27" s="621"/>
      <c r="J27" s="621"/>
      <c r="K27" s="621"/>
      <c r="L27" s="621"/>
      <c r="M27" s="621"/>
      <c r="N27" s="621"/>
      <c r="O27" s="621"/>
      <c r="P27" s="621"/>
      <c r="Q27" s="622"/>
      <c r="R27" s="623">
        <v>74917</v>
      </c>
      <c r="S27" s="624"/>
      <c r="T27" s="624"/>
      <c r="U27" s="624"/>
      <c r="V27" s="624"/>
      <c r="W27" s="624"/>
      <c r="X27" s="624"/>
      <c r="Y27" s="625"/>
      <c r="Z27" s="626">
        <v>0.9</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3321546</v>
      </c>
      <c r="BH27" s="624"/>
      <c r="BI27" s="624"/>
      <c r="BJ27" s="624"/>
      <c r="BK27" s="624"/>
      <c r="BL27" s="624"/>
      <c r="BM27" s="624"/>
      <c r="BN27" s="625"/>
      <c r="BO27" s="626">
        <v>100</v>
      </c>
      <c r="BP27" s="626"/>
      <c r="BQ27" s="626"/>
      <c r="BR27" s="626"/>
      <c r="BS27" s="627">
        <v>113599</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1611852</v>
      </c>
      <c r="CS27" s="653"/>
      <c r="CT27" s="653"/>
      <c r="CU27" s="653"/>
      <c r="CV27" s="653"/>
      <c r="CW27" s="653"/>
      <c r="CX27" s="653"/>
      <c r="CY27" s="654"/>
      <c r="CZ27" s="628">
        <v>20.399999999999999</v>
      </c>
      <c r="DA27" s="655"/>
      <c r="DB27" s="655"/>
      <c r="DC27" s="658"/>
      <c r="DD27" s="632">
        <v>530133</v>
      </c>
      <c r="DE27" s="653"/>
      <c r="DF27" s="653"/>
      <c r="DG27" s="653"/>
      <c r="DH27" s="653"/>
      <c r="DI27" s="653"/>
      <c r="DJ27" s="653"/>
      <c r="DK27" s="654"/>
      <c r="DL27" s="632">
        <v>417003</v>
      </c>
      <c r="DM27" s="653"/>
      <c r="DN27" s="653"/>
      <c r="DO27" s="653"/>
      <c r="DP27" s="653"/>
      <c r="DQ27" s="653"/>
      <c r="DR27" s="653"/>
      <c r="DS27" s="653"/>
      <c r="DT27" s="653"/>
      <c r="DU27" s="653"/>
      <c r="DV27" s="654"/>
      <c r="DW27" s="628">
        <v>8.8000000000000007</v>
      </c>
      <c r="DX27" s="655"/>
      <c r="DY27" s="655"/>
      <c r="DZ27" s="655"/>
      <c r="EA27" s="655"/>
      <c r="EB27" s="655"/>
      <c r="EC27" s="656"/>
    </row>
    <row r="28" spans="2:133" ht="11.25" customHeight="1" x14ac:dyDescent="0.2">
      <c r="B28" s="620" t="s">
        <v>289</v>
      </c>
      <c r="C28" s="621"/>
      <c r="D28" s="621"/>
      <c r="E28" s="621"/>
      <c r="F28" s="621"/>
      <c r="G28" s="621"/>
      <c r="H28" s="621"/>
      <c r="I28" s="621"/>
      <c r="J28" s="621"/>
      <c r="K28" s="621"/>
      <c r="L28" s="621"/>
      <c r="M28" s="621"/>
      <c r="N28" s="621"/>
      <c r="O28" s="621"/>
      <c r="P28" s="621"/>
      <c r="Q28" s="622"/>
      <c r="R28" s="623">
        <v>12605</v>
      </c>
      <c r="S28" s="624"/>
      <c r="T28" s="624"/>
      <c r="U28" s="624"/>
      <c r="V28" s="624"/>
      <c r="W28" s="624"/>
      <c r="X28" s="624"/>
      <c r="Y28" s="625"/>
      <c r="Z28" s="626">
        <v>0.1</v>
      </c>
      <c r="AA28" s="626"/>
      <c r="AB28" s="626"/>
      <c r="AC28" s="626"/>
      <c r="AD28" s="627">
        <v>3395</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578191</v>
      </c>
      <c r="CS28" s="624"/>
      <c r="CT28" s="624"/>
      <c r="CU28" s="624"/>
      <c r="CV28" s="624"/>
      <c r="CW28" s="624"/>
      <c r="CX28" s="624"/>
      <c r="CY28" s="625"/>
      <c r="CZ28" s="628">
        <v>7.3</v>
      </c>
      <c r="DA28" s="655"/>
      <c r="DB28" s="655"/>
      <c r="DC28" s="658"/>
      <c r="DD28" s="632">
        <v>578191</v>
      </c>
      <c r="DE28" s="624"/>
      <c r="DF28" s="624"/>
      <c r="DG28" s="624"/>
      <c r="DH28" s="624"/>
      <c r="DI28" s="624"/>
      <c r="DJ28" s="624"/>
      <c r="DK28" s="625"/>
      <c r="DL28" s="632">
        <v>578191</v>
      </c>
      <c r="DM28" s="624"/>
      <c r="DN28" s="624"/>
      <c r="DO28" s="624"/>
      <c r="DP28" s="624"/>
      <c r="DQ28" s="624"/>
      <c r="DR28" s="624"/>
      <c r="DS28" s="624"/>
      <c r="DT28" s="624"/>
      <c r="DU28" s="624"/>
      <c r="DV28" s="625"/>
      <c r="DW28" s="628">
        <v>12.2</v>
      </c>
      <c r="DX28" s="655"/>
      <c r="DY28" s="655"/>
      <c r="DZ28" s="655"/>
      <c r="EA28" s="655"/>
      <c r="EB28" s="655"/>
      <c r="EC28" s="656"/>
    </row>
    <row r="29" spans="2:133" ht="11.25" customHeight="1" x14ac:dyDescent="0.2">
      <c r="B29" s="620" t="s">
        <v>291</v>
      </c>
      <c r="C29" s="621"/>
      <c r="D29" s="621"/>
      <c r="E29" s="621"/>
      <c r="F29" s="621"/>
      <c r="G29" s="621"/>
      <c r="H29" s="621"/>
      <c r="I29" s="621"/>
      <c r="J29" s="621"/>
      <c r="K29" s="621"/>
      <c r="L29" s="621"/>
      <c r="M29" s="621"/>
      <c r="N29" s="621"/>
      <c r="O29" s="621"/>
      <c r="P29" s="621"/>
      <c r="Q29" s="622"/>
      <c r="R29" s="623">
        <v>11750</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578191</v>
      </c>
      <c r="CS29" s="653"/>
      <c r="CT29" s="653"/>
      <c r="CU29" s="653"/>
      <c r="CV29" s="653"/>
      <c r="CW29" s="653"/>
      <c r="CX29" s="653"/>
      <c r="CY29" s="654"/>
      <c r="CZ29" s="628">
        <v>7.3</v>
      </c>
      <c r="DA29" s="655"/>
      <c r="DB29" s="655"/>
      <c r="DC29" s="658"/>
      <c r="DD29" s="632">
        <v>578191</v>
      </c>
      <c r="DE29" s="653"/>
      <c r="DF29" s="653"/>
      <c r="DG29" s="653"/>
      <c r="DH29" s="653"/>
      <c r="DI29" s="653"/>
      <c r="DJ29" s="653"/>
      <c r="DK29" s="654"/>
      <c r="DL29" s="632">
        <v>578191</v>
      </c>
      <c r="DM29" s="653"/>
      <c r="DN29" s="653"/>
      <c r="DO29" s="653"/>
      <c r="DP29" s="653"/>
      <c r="DQ29" s="653"/>
      <c r="DR29" s="653"/>
      <c r="DS29" s="653"/>
      <c r="DT29" s="653"/>
      <c r="DU29" s="653"/>
      <c r="DV29" s="654"/>
      <c r="DW29" s="628">
        <v>12.2</v>
      </c>
      <c r="DX29" s="655"/>
      <c r="DY29" s="655"/>
      <c r="DZ29" s="655"/>
      <c r="EA29" s="655"/>
      <c r="EB29" s="655"/>
      <c r="EC29" s="656"/>
    </row>
    <row r="30" spans="2:133" ht="11.25" customHeight="1" x14ac:dyDescent="0.2">
      <c r="B30" s="620" t="s">
        <v>293</v>
      </c>
      <c r="C30" s="621"/>
      <c r="D30" s="621"/>
      <c r="E30" s="621"/>
      <c r="F30" s="621"/>
      <c r="G30" s="621"/>
      <c r="H30" s="621"/>
      <c r="I30" s="621"/>
      <c r="J30" s="621"/>
      <c r="K30" s="621"/>
      <c r="L30" s="621"/>
      <c r="M30" s="621"/>
      <c r="N30" s="621"/>
      <c r="O30" s="621"/>
      <c r="P30" s="621"/>
      <c r="Q30" s="622"/>
      <c r="R30" s="623">
        <v>1282971</v>
      </c>
      <c r="S30" s="624"/>
      <c r="T30" s="624"/>
      <c r="U30" s="624"/>
      <c r="V30" s="624"/>
      <c r="W30" s="624"/>
      <c r="X30" s="624"/>
      <c r="Y30" s="625"/>
      <c r="Z30" s="626">
        <v>15</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547807</v>
      </c>
      <c r="CS30" s="624"/>
      <c r="CT30" s="624"/>
      <c r="CU30" s="624"/>
      <c r="CV30" s="624"/>
      <c r="CW30" s="624"/>
      <c r="CX30" s="624"/>
      <c r="CY30" s="625"/>
      <c r="CZ30" s="628">
        <v>6.9</v>
      </c>
      <c r="DA30" s="655"/>
      <c r="DB30" s="655"/>
      <c r="DC30" s="658"/>
      <c r="DD30" s="632">
        <v>547807</v>
      </c>
      <c r="DE30" s="624"/>
      <c r="DF30" s="624"/>
      <c r="DG30" s="624"/>
      <c r="DH30" s="624"/>
      <c r="DI30" s="624"/>
      <c r="DJ30" s="624"/>
      <c r="DK30" s="625"/>
      <c r="DL30" s="632">
        <v>547807</v>
      </c>
      <c r="DM30" s="624"/>
      <c r="DN30" s="624"/>
      <c r="DO30" s="624"/>
      <c r="DP30" s="624"/>
      <c r="DQ30" s="624"/>
      <c r="DR30" s="624"/>
      <c r="DS30" s="624"/>
      <c r="DT30" s="624"/>
      <c r="DU30" s="624"/>
      <c r="DV30" s="625"/>
      <c r="DW30" s="628">
        <v>11.6</v>
      </c>
      <c r="DX30" s="655"/>
      <c r="DY30" s="655"/>
      <c r="DZ30" s="655"/>
      <c r="EA30" s="655"/>
      <c r="EB30" s="655"/>
      <c r="EC30" s="656"/>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99.7</v>
      </c>
      <c r="BH31" s="667"/>
      <c r="BI31" s="667"/>
      <c r="BJ31" s="667"/>
      <c r="BK31" s="667"/>
      <c r="BL31" s="667"/>
      <c r="BM31" s="618">
        <v>99.3</v>
      </c>
      <c r="BN31" s="667"/>
      <c r="BO31" s="667"/>
      <c r="BP31" s="667"/>
      <c r="BQ31" s="668"/>
      <c r="BR31" s="670">
        <v>99.8</v>
      </c>
      <c r="BS31" s="667"/>
      <c r="BT31" s="667"/>
      <c r="BU31" s="667"/>
      <c r="BV31" s="667"/>
      <c r="BW31" s="667"/>
      <c r="BX31" s="618">
        <v>99.3</v>
      </c>
      <c r="BY31" s="667"/>
      <c r="BZ31" s="667"/>
      <c r="CA31" s="667"/>
      <c r="CB31" s="668"/>
      <c r="CD31" s="663"/>
      <c r="CE31" s="664"/>
      <c r="CF31" s="620" t="s">
        <v>300</v>
      </c>
      <c r="CG31" s="621"/>
      <c r="CH31" s="621"/>
      <c r="CI31" s="621"/>
      <c r="CJ31" s="621"/>
      <c r="CK31" s="621"/>
      <c r="CL31" s="621"/>
      <c r="CM31" s="621"/>
      <c r="CN31" s="621"/>
      <c r="CO31" s="621"/>
      <c r="CP31" s="621"/>
      <c r="CQ31" s="622"/>
      <c r="CR31" s="623">
        <v>30384</v>
      </c>
      <c r="CS31" s="653"/>
      <c r="CT31" s="653"/>
      <c r="CU31" s="653"/>
      <c r="CV31" s="653"/>
      <c r="CW31" s="653"/>
      <c r="CX31" s="653"/>
      <c r="CY31" s="654"/>
      <c r="CZ31" s="628">
        <v>0.4</v>
      </c>
      <c r="DA31" s="655"/>
      <c r="DB31" s="655"/>
      <c r="DC31" s="658"/>
      <c r="DD31" s="632">
        <v>30384</v>
      </c>
      <c r="DE31" s="653"/>
      <c r="DF31" s="653"/>
      <c r="DG31" s="653"/>
      <c r="DH31" s="653"/>
      <c r="DI31" s="653"/>
      <c r="DJ31" s="653"/>
      <c r="DK31" s="654"/>
      <c r="DL31" s="632">
        <v>30384</v>
      </c>
      <c r="DM31" s="653"/>
      <c r="DN31" s="653"/>
      <c r="DO31" s="653"/>
      <c r="DP31" s="653"/>
      <c r="DQ31" s="653"/>
      <c r="DR31" s="653"/>
      <c r="DS31" s="653"/>
      <c r="DT31" s="653"/>
      <c r="DU31" s="653"/>
      <c r="DV31" s="654"/>
      <c r="DW31" s="628">
        <v>0.6</v>
      </c>
      <c r="DX31" s="655"/>
      <c r="DY31" s="655"/>
      <c r="DZ31" s="655"/>
      <c r="EA31" s="655"/>
      <c r="EB31" s="655"/>
      <c r="EC31" s="656"/>
    </row>
    <row r="32" spans="2:133" ht="11.25" customHeight="1" x14ac:dyDescent="0.2">
      <c r="B32" s="620" t="s">
        <v>301</v>
      </c>
      <c r="C32" s="621"/>
      <c r="D32" s="621"/>
      <c r="E32" s="621"/>
      <c r="F32" s="621"/>
      <c r="G32" s="621"/>
      <c r="H32" s="621"/>
      <c r="I32" s="621"/>
      <c r="J32" s="621"/>
      <c r="K32" s="621"/>
      <c r="L32" s="621"/>
      <c r="M32" s="621"/>
      <c r="N32" s="621"/>
      <c r="O32" s="621"/>
      <c r="P32" s="621"/>
      <c r="Q32" s="622"/>
      <c r="R32" s="623">
        <v>504495</v>
      </c>
      <c r="S32" s="624"/>
      <c r="T32" s="624"/>
      <c r="U32" s="624"/>
      <c r="V32" s="624"/>
      <c r="W32" s="624"/>
      <c r="X32" s="624"/>
      <c r="Y32" s="625"/>
      <c r="Z32" s="626">
        <v>5.9</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99.7</v>
      </c>
      <c r="BH32" s="653"/>
      <c r="BI32" s="653"/>
      <c r="BJ32" s="653"/>
      <c r="BK32" s="653"/>
      <c r="BL32" s="653"/>
      <c r="BM32" s="629">
        <v>99.6</v>
      </c>
      <c r="BN32" s="653"/>
      <c r="BO32" s="653"/>
      <c r="BP32" s="653"/>
      <c r="BQ32" s="669"/>
      <c r="BR32" s="680">
        <v>99.8</v>
      </c>
      <c r="BS32" s="653"/>
      <c r="BT32" s="653"/>
      <c r="BU32" s="653"/>
      <c r="BV32" s="653"/>
      <c r="BW32" s="653"/>
      <c r="BX32" s="629">
        <v>99.6</v>
      </c>
      <c r="BY32" s="653"/>
      <c r="BZ32" s="653"/>
      <c r="CA32" s="653"/>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5"/>
      <c r="DB32" s="655"/>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5"/>
      <c r="DY32" s="655"/>
      <c r="DZ32" s="655"/>
      <c r="EA32" s="655"/>
      <c r="EB32" s="655"/>
      <c r="EC32" s="656"/>
    </row>
    <row r="33" spans="2:133" ht="11.25" customHeight="1" x14ac:dyDescent="0.2">
      <c r="B33" s="620" t="s">
        <v>305</v>
      </c>
      <c r="C33" s="621"/>
      <c r="D33" s="621"/>
      <c r="E33" s="621"/>
      <c r="F33" s="621"/>
      <c r="G33" s="621"/>
      <c r="H33" s="621"/>
      <c r="I33" s="621"/>
      <c r="J33" s="621"/>
      <c r="K33" s="621"/>
      <c r="L33" s="621"/>
      <c r="M33" s="621"/>
      <c r="N33" s="621"/>
      <c r="O33" s="621"/>
      <c r="P33" s="621"/>
      <c r="Q33" s="622"/>
      <c r="R33" s="623">
        <v>3460</v>
      </c>
      <c r="S33" s="624"/>
      <c r="T33" s="624"/>
      <c r="U33" s="624"/>
      <c r="V33" s="624"/>
      <c r="W33" s="624"/>
      <c r="X33" s="624"/>
      <c r="Y33" s="625"/>
      <c r="Z33" s="626">
        <v>0</v>
      </c>
      <c r="AA33" s="626"/>
      <c r="AB33" s="626"/>
      <c r="AC33" s="626"/>
      <c r="AD33" s="627">
        <v>3428</v>
      </c>
      <c r="AE33" s="627"/>
      <c r="AF33" s="627"/>
      <c r="AG33" s="627"/>
      <c r="AH33" s="627"/>
      <c r="AI33" s="627"/>
      <c r="AJ33" s="627"/>
      <c r="AK33" s="627"/>
      <c r="AL33" s="628">
        <v>0.1</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99.7</v>
      </c>
      <c r="BH33" s="682"/>
      <c r="BI33" s="682"/>
      <c r="BJ33" s="682"/>
      <c r="BK33" s="682"/>
      <c r="BL33" s="682"/>
      <c r="BM33" s="683">
        <v>99</v>
      </c>
      <c r="BN33" s="682"/>
      <c r="BO33" s="682"/>
      <c r="BP33" s="682"/>
      <c r="BQ33" s="684"/>
      <c r="BR33" s="681">
        <v>99.7</v>
      </c>
      <c r="BS33" s="682"/>
      <c r="BT33" s="682"/>
      <c r="BU33" s="682"/>
      <c r="BV33" s="682"/>
      <c r="BW33" s="682"/>
      <c r="BX33" s="683">
        <v>98.9</v>
      </c>
      <c r="BY33" s="682"/>
      <c r="BZ33" s="682"/>
      <c r="CA33" s="682"/>
      <c r="CB33" s="684"/>
      <c r="CD33" s="620" t="s">
        <v>307</v>
      </c>
      <c r="CE33" s="621"/>
      <c r="CF33" s="621"/>
      <c r="CG33" s="621"/>
      <c r="CH33" s="621"/>
      <c r="CI33" s="621"/>
      <c r="CJ33" s="621"/>
      <c r="CK33" s="621"/>
      <c r="CL33" s="621"/>
      <c r="CM33" s="621"/>
      <c r="CN33" s="621"/>
      <c r="CO33" s="621"/>
      <c r="CP33" s="621"/>
      <c r="CQ33" s="622"/>
      <c r="CR33" s="623">
        <v>3417029</v>
      </c>
      <c r="CS33" s="653"/>
      <c r="CT33" s="653"/>
      <c r="CU33" s="653"/>
      <c r="CV33" s="653"/>
      <c r="CW33" s="653"/>
      <c r="CX33" s="653"/>
      <c r="CY33" s="654"/>
      <c r="CZ33" s="628">
        <v>43.2</v>
      </c>
      <c r="DA33" s="655"/>
      <c r="DB33" s="655"/>
      <c r="DC33" s="658"/>
      <c r="DD33" s="632">
        <v>2983277</v>
      </c>
      <c r="DE33" s="653"/>
      <c r="DF33" s="653"/>
      <c r="DG33" s="653"/>
      <c r="DH33" s="653"/>
      <c r="DI33" s="653"/>
      <c r="DJ33" s="653"/>
      <c r="DK33" s="654"/>
      <c r="DL33" s="632">
        <v>2023426</v>
      </c>
      <c r="DM33" s="653"/>
      <c r="DN33" s="653"/>
      <c r="DO33" s="653"/>
      <c r="DP33" s="653"/>
      <c r="DQ33" s="653"/>
      <c r="DR33" s="653"/>
      <c r="DS33" s="653"/>
      <c r="DT33" s="653"/>
      <c r="DU33" s="653"/>
      <c r="DV33" s="654"/>
      <c r="DW33" s="628">
        <v>42.8</v>
      </c>
      <c r="DX33" s="655"/>
      <c r="DY33" s="655"/>
      <c r="DZ33" s="655"/>
      <c r="EA33" s="655"/>
      <c r="EB33" s="655"/>
      <c r="EC33" s="656"/>
    </row>
    <row r="34" spans="2:133" ht="11.25" customHeight="1" x14ac:dyDescent="0.2">
      <c r="B34" s="620" t="s">
        <v>308</v>
      </c>
      <c r="C34" s="621"/>
      <c r="D34" s="621"/>
      <c r="E34" s="621"/>
      <c r="F34" s="621"/>
      <c r="G34" s="621"/>
      <c r="H34" s="621"/>
      <c r="I34" s="621"/>
      <c r="J34" s="621"/>
      <c r="K34" s="621"/>
      <c r="L34" s="621"/>
      <c r="M34" s="621"/>
      <c r="N34" s="621"/>
      <c r="O34" s="621"/>
      <c r="P34" s="621"/>
      <c r="Q34" s="622"/>
      <c r="R34" s="623">
        <v>209640</v>
      </c>
      <c r="S34" s="624"/>
      <c r="T34" s="624"/>
      <c r="U34" s="624"/>
      <c r="V34" s="624"/>
      <c r="W34" s="624"/>
      <c r="X34" s="624"/>
      <c r="Y34" s="625"/>
      <c r="Z34" s="626">
        <v>2.5</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1298545</v>
      </c>
      <c r="CS34" s="624"/>
      <c r="CT34" s="624"/>
      <c r="CU34" s="624"/>
      <c r="CV34" s="624"/>
      <c r="CW34" s="624"/>
      <c r="CX34" s="624"/>
      <c r="CY34" s="625"/>
      <c r="CZ34" s="628">
        <v>16.399999999999999</v>
      </c>
      <c r="DA34" s="655"/>
      <c r="DB34" s="655"/>
      <c r="DC34" s="658"/>
      <c r="DD34" s="632">
        <v>1014097</v>
      </c>
      <c r="DE34" s="624"/>
      <c r="DF34" s="624"/>
      <c r="DG34" s="624"/>
      <c r="DH34" s="624"/>
      <c r="DI34" s="624"/>
      <c r="DJ34" s="624"/>
      <c r="DK34" s="625"/>
      <c r="DL34" s="632">
        <v>796901</v>
      </c>
      <c r="DM34" s="624"/>
      <c r="DN34" s="624"/>
      <c r="DO34" s="624"/>
      <c r="DP34" s="624"/>
      <c r="DQ34" s="624"/>
      <c r="DR34" s="624"/>
      <c r="DS34" s="624"/>
      <c r="DT34" s="624"/>
      <c r="DU34" s="624"/>
      <c r="DV34" s="625"/>
      <c r="DW34" s="628">
        <v>16.899999999999999</v>
      </c>
      <c r="DX34" s="655"/>
      <c r="DY34" s="655"/>
      <c r="DZ34" s="655"/>
      <c r="EA34" s="655"/>
      <c r="EB34" s="655"/>
      <c r="EC34" s="656"/>
    </row>
    <row r="35" spans="2:133" ht="11.25" customHeight="1" x14ac:dyDescent="0.2">
      <c r="B35" s="620" t="s">
        <v>310</v>
      </c>
      <c r="C35" s="621"/>
      <c r="D35" s="621"/>
      <c r="E35" s="621"/>
      <c r="F35" s="621"/>
      <c r="G35" s="621"/>
      <c r="H35" s="621"/>
      <c r="I35" s="621"/>
      <c r="J35" s="621"/>
      <c r="K35" s="621"/>
      <c r="L35" s="621"/>
      <c r="M35" s="621"/>
      <c r="N35" s="621"/>
      <c r="O35" s="621"/>
      <c r="P35" s="621"/>
      <c r="Q35" s="622"/>
      <c r="R35" s="623">
        <v>336085</v>
      </c>
      <c r="S35" s="624"/>
      <c r="T35" s="624"/>
      <c r="U35" s="624"/>
      <c r="V35" s="624"/>
      <c r="W35" s="624"/>
      <c r="X35" s="624"/>
      <c r="Y35" s="625"/>
      <c r="Z35" s="626">
        <v>3.9</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51918</v>
      </c>
      <c r="CS35" s="653"/>
      <c r="CT35" s="653"/>
      <c r="CU35" s="653"/>
      <c r="CV35" s="653"/>
      <c r="CW35" s="653"/>
      <c r="CX35" s="653"/>
      <c r="CY35" s="654"/>
      <c r="CZ35" s="628">
        <v>0.7</v>
      </c>
      <c r="DA35" s="655"/>
      <c r="DB35" s="655"/>
      <c r="DC35" s="658"/>
      <c r="DD35" s="632">
        <v>50101</v>
      </c>
      <c r="DE35" s="653"/>
      <c r="DF35" s="653"/>
      <c r="DG35" s="653"/>
      <c r="DH35" s="653"/>
      <c r="DI35" s="653"/>
      <c r="DJ35" s="653"/>
      <c r="DK35" s="654"/>
      <c r="DL35" s="632">
        <v>50101</v>
      </c>
      <c r="DM35" s="653"/>
      <c r="DN35" s="653"/>
      <c r="DO35" s="653"/>
      <c r="DP35" s="653"/>
      <c r="DQ35" s="653"/>
      <c r="DR35" s="653"/>
      <c r="DS35" s="653"/>
      <c r="DT35" s="653"/>
      <c r="DU35" s="653"/>
      <c r="DV35" s="654"/>
      <c r="DW35" s="628">
        <v>1.1000000000000001</v>
      </c>
      <c r="DX35" s="655"/>
      <c r="DY35" s="655"/>
      <c r="DZ35" s="655"/>
      <c r="EA35" s="655"/>
      <c r="EB35" s="655"/>
      <c r="EC35" s="656"/>
    </row>
    <row r="36" spans="2:133" ht="11.25" customHeight="1" x14ac:dyDescent="0.2">
      <c r="B36" s="620" t="s">
        <v>314</v>
      </c>
      <c r="C36" s="621"/>
      <c r="D36" s="621"/>
      <c r="E36" s="621"/>
      <c r="F36" s="621"/>
      <c r="G36" s="621"/>
      <c r="H36" s="621"/>
      <c r="I36" s="621"/>
      <c r="J36" s="621"/>
      <c r="K36" s="621"/>
      <c r="L36" s="621"/>
      <c r="M36" s="621"/>
      <c r="N36" s="621"/>
      <c r="O36" s="621"/>
      <c r="P36" s="621"/>
      <c r="Q36" s="622"/>
      <c r="R36" s="623">
        <v>663845</v>
      </c>
      <c r="S36" s="624"/>
      <c r="T36" s="624"/>
      <c r="U36" s="624"/>
      <c r="V36" s="624"/>
      <c r="W36" s="624"/>
      <c r="X36" s="624"/>
      <c r="Y36" s="625"/>
      <c r="Z36" s="626">
        <v>7.8</v>
      </c>
      <c r="AA36" s="626"/>
      <c r="AB36" s="626"/>
      <c r="AC36" s="626"/>
      <c r="AD36" s="627" t="s">
        <v>122</v>
      </c>
      <c r="AE36" s="627"/>
      <c r="AF36" s="627"/>
      <c r="AG36" s="627"/>
      <c r="AH36" s="627"/>
      <c r="AI36" s="627"/>
      <c r="AJ36" s="627"/>
      <c r="AK36" s="627"/>
      <c r="AL36" s="628" t="s">
        <v>122</v>
      </c>
      <c r="AM36" s="629"/>
      <c r="AN36" s="629"/>
      <c r="AO36" s="630"/>
      <c r="AP36" s="222"/>
      <c r="AQ36" s="685" t="s">
        <v>315</v>
      </c>
      <c r="AR36" s="686"/>
      <c r="AS36" s="686"/>
      <c r="AT36" s="686"/>
      <c r="AU36" s="686"/>
      <c r="AV36" s="686"/>
      <c r="AW36" s="686"/>
      <c r="AX36" s="686"/>
      <c r="AY36" s="687"/>
      <c r="AZ36" s="612">
        <v>811633</v>
      </c>
      <c r="BA36" s="613"/>
      <c r="BB36" s="613"/>
      <c r="BC36" s="613"/>
      <c r="BD36" s="613"/>
      <c r="BE36" s="613"/>
      <c r="BF36" s="688"/>
      <c r="BG36" s="609" t="s">
        <v>316</v>
      </c>
      <c r="BH36" s="610"/>
      <c r="BI36" s="610"/>
      <c r="BJ36" s="610"/>
      <c r="BK36" s="610"/>
      <c r="BL36" s="610"/>
      <c r="BM36" s="610"/>
      <c r="BN36" s="610"/>
      <c r="BO36" s="610"/>
      <c r="BP36" s="610"/>
      <c r="BQ36" s="610"/>
      <c r="BR36" s="610"/>
      <c r="BS36" s="610"/>
      <c r="BT36" s="610"/>
      <c r="BU36" s="611"/>
      <c r="BV36" s="612">
        <v>29861</v>
      </c>
      <c r="BW36" s="613"/>
      <c r="BX36" s="613"/>
      <c r="BY36" s="613"/>
      <c r="BZ36" s="613"/>
      <c r="CA36" s="613"/>
      <c r="CB36" s="688"/>
      <c r="CD36" s="620" t="s">
        <v>317</v>
      </c>
      <c r="CE36" s="621"/>
      <c r="CF36" s="621"/>
      <c r="CG36" s="621"/>
      <c r="CH36" s="621"/>
      <c r="CI36" s="621"/>
      <c r="CJ36" s="621"/>
      <c r="CK36" s="621"/>
      <c r="CL36" s="621"/>
      <c r="CM36" s="621"/>
      <c r="CN36" s="621"/>
      <c r="CO36" s="621"/>
      <c r="CP36" s="621"/>
      <c r="CQ36" s="622"/>
      <c r="CR36" s="623">
        <v>1092907</v>
      </c>
      <c r="CS36" s="624"/>
      <c r="CT36" s="624"/>
      <c r="CU36" s="624"/>
      <c r="CV36" s="624"/>
      <c r="CW36" s="624"/>
      <c r="CX36" s="624"/>
      <c r="CY36" s="625"/>
      <c r="CZ36" s="628">
        <v>13.8</v>
      </c>
      <c r="DA36" s="655"/>
      <c r="DB36" s="655"/>
      <c r="DC36" s="658"/>
      <c r="DD36" s="632">
        <v>1034667</v>
      </c>
      <c r="DE36" s="624"/>
      <c r="DF36" s="624"/>
      <c r="DG36" s="624"/>
      <c r="DH36" s="624"/>
      <c r="DI36" s="624"/>
      <c r="DJ36" s="624"/>
      <c r="DK36" s="625"/>
      <c r="DL36" s="632">
        <v>765994</v>
      </c>
      <c r="DM36" s="624"/>
      <c r="DN36" s="624"/>
      <c r="DO36" s="624"/>
      <c r="DP36" s="624"/>
      <c r="DQ36" s="624"/>
      <c r="DR36" s="624"/>
      <c r="DS36" s="624"/>
      <c r="DT36" s="624"/>
      <c r="DU36" s="624"/>
      <c r="DV36" s="625"/>
      <c r="DW36" s="628">
        <v>16.2</v>
      </c>
      <c r="DX36" s="655"/>
      <c r="DY36" s="655"/>
      <c r="DZ36" s="655"/>
      <c r="EA36" s="655"/>
      <c r="EB36" s="655"/>
      <c r="EC36" s="656"/>
    </row>
    <row r="37" spans="2:133" ht="11.25" customHeight="1" x14ac:dyDescent="0.2">
      <c r="B37" s="620" t="s">
        <v>318</v>
      </c>
      <c r="C37" s="621"/>
      <c r="D37" s="621"/>
      <c r="E37" s="621"/>
      <c r="F37" s="621"/>
      <c r="G37" s="621"/>
      <c r="H37" s="621"/>
      <c r="I37" s="621"/>
      <c r="J37" s="621"/>
      <c r="K37" s="621"/>
      <c r="L37" s="621"/>
      <c r="M37" s="621"/>
      <c r="N37" s="621"/>
      <c r="O37" s="621"/>
      <c r="P37" s="621"/>
      <c r="Q37" s="622"/>
      <c r="R37" s="623">
        <v>171548</v>
      </c>
      <c r="S37" s="624"/>
      <c r="T37" s="624"/>
      <c r="U37" s="624"/>
      <c r="V37" s="624"/>
      <c r="W37" s="624"/>
      <c r="X37" s="624"/>
      <c r="Y37" s="625"/>
      <c r="Z37" s="626">
        <v>2</v>
      </c>
      <c r="AA37" s="626"/>
      <c r="AB37" s="626"/>
      <c r="AC37" s="626"/>
      <c r="AD37" s="627">
        <v>1</v>
      </c>
      <c r="AE37" s="627"/>
      <c r="AF37" s="627"/>
      <c r="AG37" s="627"/>
      <c r="AH37" s="627"/>
      <c r="AI37" s="627"/>
      <c r="AJ37" s="627"/>
      <c r="AK37" s="627"/>
      <c r="AL37" s="628">
        <v>0</v>
      </c>
      <c r="AM37" s="629"/>
      <c r="AN37" s="629"/>
      <c r="AO37" s="630"/>
      <c r="AQ37" s="689" t="s">
        <v>319</v>
      </c>
      <c r="AR37" s="690"/>
      <c r="AS37" s="690"/>
      <c r="AT37" s="690"/>
      <c r="AU37" s="690"/>
      <c r="AV37" s="690"/>
      <c r="AW37" s="690"/>
      <c r="AX37" s="690"/>
      <c r="AY37" s="691"/>
      <c r="AZ37" s="623">
        <v>226262</v>
      </c>
      <c r="BA37" s="624"/>
      <c r="BB37" s="624"/>
      <c r="BC37" s="624"/>
      <c r="BD37" s="653"/>
      <c r="BE37" s="653"/>
      <c r="BF37" s="669"/>
      <c r="BG37" s="620" t="s">
        <v>320</v>
      </c>
      <c r="BH37" s="621"/>
      <c r="BI37" s="621"/>
      <c r="BJ37" s="621"/>
      <c r="BK37" s="621"/>
      <c r="BL37" s="621"/>
      <c r="BM37" s="621"/>
      <c r="BN37" s="621"/>
      <c r="BO37" s="621"/>
      <c r="BP37" s="621"/>
      <c r="BQ37" s="621"/>
      <c r="BR37" s="621"/>
      <c r="BS37" s="621"/>
      <c r="BT37" s="621"/>
      <c r="BU37" s="622"/>
      <c r="BV37" s="623">
        <v>29861</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229362</v>
      </c>
      <c r="CS37" s="653"/>
      <c r="CT37" s="653"/>
      <c r="CU37" s="653"/>
      <c r="CV37" s="653"/>
      <c r="CW37" s="653"/>
      <c r="CX37" s="653"/>
      <c r="CY37" s="654"/>
      <c r="CZ37" s="628">
        <v>2.9</v>
      </c>
      <c r="DA37" s="655"/>
      <c r="DB37" s="655"/>
      <c r="DC37" s="658"/>
      <c r="DD37" s="632">
        <v>220744</v>
      </c>
      <c r="DE37" s="653"/>
      <c r="DF37" s="653"/>
      <c r="DG37" s="653"/>
      <c r="DH37" s="653"/>
      <c r="DI37" s="653"/>
      <c r="DJ37" s="653"/>
      <c r="DK37" s="654"/>
      <c r="DL37" s="632">
        <v>154104</v>
      </c>
      <c r="DM37" s="653"/>
      <c r="DN37" s="653"/>
      <c r="DO37" s="653"/>
      <c r="DP37" s="653"/>
      <c r="DQ37" s="653"/>
      <c r="DR37" s="653"/>
      <c r="DS37" s="653"/>
      <c r="DT37" s="653"/>
      <c r="DU37" s="653"/>
      <c r="DV37" s="654"/>
      <c r="DW37" s="628">
        <v>3.3</v>
      </c>
      <c r="DX37" s="655"/>
      <c r="DY37" s="655"/>
      <c r="DZ37" s="655"/>
      <c r="EA37" s="655"/>
      <c r="EB37" s="655"/>
      <c r="EC37" s="656"/>
    </row>
    <row r="38" spans="2:133" ht="11.25" customHeight="1" x14ac:dyDescent="0.2">
      <c r="B38" s="620" t="s">
        <v>322</v>
      </c>
      <c r="C38" s="621"/>
      <c r="D38" s="621"/>
      <c r="E38" s="621"/>
      <c r="F38" s="621"/>
      <c r="G38" s="621"/>
      <c r="H38" s="621"/>
      <c r="I38" s="621"/>
      <c r="J38" s="621"/>
      <c r="K38" s="621"/>
      <c r="L38" s="621"/>
      <c r="M38" s="621"/>
      <c r="N38" s="621"/>
      <c r="O38" s="621"/>
      <c r="P38" s="621"/>
      <c r="Q38" s="622"/>
      <c r="R38" s="623">
        <v>591500</v>
      </c>
      <c r="S38" s="624"/>
      <c r="T38" s="624"/>
      <c r="U38" s="624"/>
      <c r="V38" s="624"/>
      <c r="W38" s="624"/>
      <c r="X38" s="624"/>
      <c r="Y38" s="625"/>
      <c r="Z38" s="626">
        <v>6.9</v>
      </c>
      <c r="AA38" s="626"/>
      <c r="AB38" s="626"/>
      <c r="AC38" s="626"/>
      <c r="AD38" s="627" t="s">
        <v>122</v>
      </c>
      <c r="AE38" s="627"/>
      <c r="AF38" s="627"/>
      <c r="AG38" s="627"/>
      <c r="AH38" s="627"/>
      <c r="AI38" s="627"/>
      <c r="AJ38" s="627"/>
      <c r="AK38" s="627"/>
      <c r="AL38" s="628" t="s">
        <v>122</v>
      </c>
      <c r="AM38" s="629"/>
      <c r="AN38" s="629"/>
      <c r="AO38" s="630"/>
      <c r="AQ38" s="689" t="s">
        <v>323</v>
      </c>
      <c r="AR38" s="690"/>
      <c r="AS38" s="690"/>
      <c r="AT38" s="690"/>
      <c r="AU38" s="690"/>
      <c r="AV38" s="690"/>
      <c r="AW38" s="690"/>
      <c r="AX38" s="690"/>
      <c r="AY38" s="691"/>
      <c r="AZ38" s="623">
        <v>40018</v>
      </c>
      <c r="BA38" s="624"/>
      <c r="BB38" s="624"/>
      <c r="BC38" s="624"/>
      <c r="BD38" s="653"/>
      <c r="BE38" s="653"/>
      <c r="BF38" s="669"/>
      <c r="BG38" s="620" t="s">
        <v>324</v>
      </c>
      <c r="BH38" s="621"/>
      <c r="BI38" s="621"/>
      <c r="BJ38" s="621"/>
      <c r="BK38" s="621"/>
      <c r="BL38" s="621"/>
      <c r="BM38" s="621"/>
      <c r="BN38" s="621"/>
      <c r="BO38" s="621"/>
      <c r="BP38" s="621"/>
      <c r="BQ38" s="621"/>
      <c r="BR38" s="621"/>
      <c r="BS38" s="621"/>
      <c r="BT38" s="621"/>
      <c r="BU38" s="622"/>
      <c r="BV38" s="623">
        <v>1893</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545353</v>
      </c>
      <c r="CS38" s="624"/>
      <c r="CT38" s="624"/>
      <c r="CU38" s="624"/>
      <c r="CV38" s="624"/>
      <c r="CW38" s="624"/>
      <c r="CX38" s="624"/>
      <c r="CY38" s="625"/>
      <c r="CZ38" s="628">
        <v>6.9</v>
      </c>
      <c r="DA38" s="655"/>
      <c r="DB38" s="655"/>
      <c r="DC38" s="658"/>
      <c r="DD38" s="632">
        <v>464327</v>
      </c>
      <c r="DE38" s="624"/>
      <c r="DF38" s="624"/>
      <c r="DG38" s="624"/>
      <c r="DH38" s="624"/>
      <c r="DI38" s="624"/>
      <c r="DJ38" s="624"/>
      <c r="DK38" s="625"/>
      <c r="DL38" s="632">
        <v>410430</v>
      </c>
      <c r="DM38" s="624"/>
      <c r="DN38" s="624"/>
      <c r="DO38" s="624"/>
      <c r="DP38" s="624"/>
      <c r="DQ38" s="624"/>
      <c r="DR38" s="624"/>
      <c r="DS38" s="624"/>
      <c r="DT38" s="624"/>
      <c r="DU38" s="624"/>
      <c r="DV38" s="625"/>
      <c r="DW38" s="628">
        <v>8.6999999999999993</v>
      </c>
      <c r="DX38" s="655"/>
      <c r="DY38" s="655"/>
      <c r="DZ38" s="655"/>
      <c r="EA38" s="655"/>
      <c r="EB38" s="655"/>
      <c r="EC38" s="656"/>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9" t="s">
        <v>327</v>
      </c>
      <c r="AR39" s="690"/>
      <c r="AS39" s="690"/>
      <c r="AT39" s="690"/>
      <c r="AU39" s="690"/>
      <c r="AV39" s="690"/>
      <c r="AW39" s="690"/>
      <c r="AX39" s="690"/>
      <c r="AY39" s="691"/>
      <c r="AZ39" s="623">
        <v>38778</v>
      </c>
      <c r="BA39" s="624"/>
      <c r="BB39" s="624"/>
      <c r="BC39" s="624"/>
      <c r="BD39" s="653"/>
      <c r="BE39" s="653"/>
      <c r="BF39" s="669"/>
      <c r="BG39" s="620" t="s">
        <v>328</v>
      </c>
      <c r="BH39" s="621"/>
      <c r="BI39" s="621"/>
      <c r="BJ39" s="621"/>
      <c r="BK39" s="621"/>
      <c r="BL39" s="621"/>
      <c r="BM39" s="621"/>
      <c r="BN39" s="621"/>
      <c r="BO39" s="621"/>
      <c r="BP39" s="621"/>
      <c r="BQ39" s="621"/>
      <c r="BR39" s="621"/>
      <c r="BS39" s="621"/>
      <c r="BT39" s="621"/>
      <c r="BU39" s="622"/>
      <c r="BV39" s="623">
        <v>2838</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421306</v>
      </c>
      <c r="CS39" s="653"/>
      <c r="CT39" s="653"/>
      <c r="CU39" s="653"/>
      <c r="CV39" s="653"/>
      <c r="CW39" s="653"/>
      <c r="CX39" s="653"/>
      <c r="CY39" s="654"/>
      <c r="CZ39" s="628">
        <v>5.3</v>
      </c>
      <c r="DA39" s="655"/>
      <c r="DB39" s="655"/>
      <c r="DC39" s="658"/>
      <c r="DD39" s="632">
        <v>420085</v>
      </c>
      <c r="DE39" s="653"/>
      <c r="DF39" s="653"/>
      <c r="DG39" s="653"/>
      <c r="DH39" s="653"/>
      <c r="DI39" s="653"/>
      <c r="DJ39" s="653"/>
      <c r="DK39" s="654"/>
      <c r="DL39" s="632" t="s">
        <v>122</v>
      </c>
      <c r="DM39" s="653"/>
      <c r="DN39" s="653"/>
      <c r="DO39" s="653"/>
      <c r="DP39" s="653"/>
      <c r="DQ39" s="653"/>
      <c r="DR39" s="653"/>
      <c r="DS39" s="653"/>
      <c r="DT39" s="653"/>
      <c r="DU39" s="653"/>
      <c r="DV39" s="654"/>
      <c r="DW39" s="628" t="s">
        <v>122</v>
      </c>
      <c r="DX39" s="655"/>
      <c r="DY39" s="655"/>
      <c r="DZ39" s="655"/>
      <c r="EA39" s="655"/>
      <c r="EB39" s="655"/>
      <c r="EC39" s="656"/>
    </row>
    <row r="40" spans="2:133" ht="11.25" customHeight="1" x14ac:dyDescent="0.2">
      <c r="B40" s="620" t="s">
        <v>330</v>
      </c>
      <c r="C40" s="621"/>
      <c r="D40" s="621"/>
      <c r="E40" s="621"/>
      <c r="F40" s="621"/>
      <c r="G40" s="621"/>
      <c r="H40" s="621"/>
      <c r="I40" s="621"/>
      <c r="J40" s="621"/>
      <c r="K40" s="621"/>
      <c r="L40" s="621"/>
      <c r="M40" s="621"/>
      <c r="N40" s="621"/>
      <c r="O40" s="621"/>
      <c r="P40" s="621"/>
      <c r="Q40" s="622"/>
      <c r="R40" s="623">
        <v>60000</v>
      </c>
      <c r="S40" s="624"/>
      <c r="T40" s="624"/>
      <c r="U40" s="624"/>
      <c r="V40" s="624"/>
      <c r="W40" s="624"/>
      <c r="X40" s="624"/>
      <c r="Y40" s="625"/>
      <c r="Z40" s="626">
        <v>0.7</v>
      </c>
      <c r="AA40" s="626"/>
      <c r="AB40" s="626"/>
      <c r="AC40" s="626"/>
      <c r="AD40" s="627" t="s">
        <v>122</v>
      </c>
      <c r="AE40" s="627"/>
      <c r="AF40" s="627"/>
      <c r="AG40" s="627"/>
      <c r="AH40" s="627"/>
      <c r="AI40" s="627"/>
      <c r="AJ40" s="627"/>
      <c r="AK40" s="627"/>
      <c r="AL40" s="628" t="s">
        <v>122</v>
      </c>
      <c r="AM40" s="629"/>
      <c r="AN40" s="629"/>
      <c r="AO40" s="630"/>
      <c r="AQ40" s="689" t="s">
        <v>331</v>
      </c>
      <c r="AR40" s="690"/>
      <c r="AS40" s="690"/>
      <c r="AT40" s="690"/>
      <c r="AU40" s="690"/>
      <c r="AV40" s="690"/>
      <c r="AW40" s="690"/>
      <c r="AX40" s="690"/>
      <c r="AY40" s="691"/>
      <c r="AZ40" s="623" t="s">
        <v>122</v>
      </c>
      <c r="BA40" s="624"/>
      <c r="BB40" s="624"/>
      <c r="BC40" s="624"/>
      <c r="BD40" s="653"/>
      <c r="BE40" s="653"/>
      <c r="BF40" s="669"/>
      <c r="BG40" s="673" t="s">
        <v>332</v>
      </c>
      <c r="BH40" s="674"/>
      <c r="BI40" s="674"/>
      <c r="BJ40" s="674"/>
      <c r="BK40" s="674"/>
      <c r="BL40" s="223"/>
      <c r="BM40" s="621" t="s">
        <v>333</v>
      </c>
      <c r="BN40" s="621"/>
      <c r="BO40" s="621"/>
      <c r="BP40" s="621"/>
      <c r="BQ40" s="621"/>
      <c r="BR40" s="621"/>
      <c r="BS40" s="621"/>
      <c r="BT40" s="621"/>
      <c r="BU40" s="622"/>
      <c r="BV40" s="623">
        <v>112</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7000</v>
      </c>
      <c r="CS40" s="624"/>
      <c r="CT40" s="624"/>
      <c r="CU40" s="624"/>
      <c r="CV40" s="624"/>
      <c r="CW40" s="624"/>
      <c r="CX40" s="624"/>
      <c r="CY40" s="625"/>
      <c r="CZ40" s="628">
        <v>0.1</v>
      </c>
      <c r="DA40" s="655"/>
      <c r="DB40" s="655"/>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5"/>
      <c r="DY40" s="655"/>
      <c r="DZ40" s="655"/>
      <c r="EA40" s="655"/>
      <c r="EB40" s="655"/>
      <c r="EC40" s="656"/>
    </row>
    <row r="41" spans="2:133" ht="11.25" customHeight="1" x14ac:dyDescent="0.2">
      <c r="B41" s="644" t="s">
        <v>335</v>
      </c>
      <c r="C41" s="645"/>
      <c r="D41" s="645"/>
      <c r="E41" s="645"/>
      <c r="F41" s="645"/>
      <c r="G41" s="645"/>
      <c r="H41" s="645"/>
      <c r="I41" s="645"/>
      <c r="J41" s="645"/>
      <c r="K41" s="645"/>
      <c r="L41" s="645"/>
      <c r="M41" s="645"/>
      <c r="N41" s="645"/>
      <c r="O41" s="645"/>
      <c r="P41" s="645"/>
      <c r="Q41" s="646"/>
      <c r="R41" s="698">
        <v>8552892</v>
      </c>
      <c r="S41" s="699"/>
      <c r="T41" s="699"/>
      <c r="U41" s="699"/>
      <c r="V41" s="699"/>
      <c r="W41" s="699"/>
      <c r="X41" s="699"/>
      <c r="Y41" s="700"/>
      <c r="Z41" s="701">
        <v>100</v>
      </c>
      <c r="AA41" s="701"/>
      <c r="AB41" s="701"/>
      <c r="AC41" s="701"/>
      <c r="AD41" s="702">
        <v>4668638</v>
      </c>
      <c r="AE41" s="702"/>
      <c r="AF41" s="702"/>
      <c r="AG41" s="702"/>
      <c r="AH41" s="702"/>
      <c r="AI41" s="702"/>
      <c r="AJ41" s="702"/>
      <c r="AK41" s="702"/>
      <c r="AL41" s="703">
        <v>100</v>
      </c>
      <c r="AM41" s="683"/>
      <c r="AN41" s="683"/>
      <c r="AO41" s="704"/>
      <c r="AQ41" s="689" t="s">
        <v>336</v>
      </c>
      <c r="AR41" s="690"/>
      <c r="AS41" s="690"/>
      <c r="AT41" s="690"/>
      <c r="AU41" s="690"/>
      <c r="AV41" s="690"/>
      <c r="AW41" s="690"/>
      <c r="AX41" s="690"/>
      <c r="AY41" s="691"/>
      <c r="AZ41" s="623">
        <v>100069</v>
      </c>
      <c r="BA41" s="624"/>
      <c r="BB41" s="624"/>
      <c r="BC41" s="624"/>
      <c r="BD41" s="653"/>
      <c r="BE41" s="653"/>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3"/>
      <c r="CT41" s="653"/>
      <c r="CU41" s="653"/>
      <c r="CV41" s="653"/>
      <c r="CW41" s="653"/>
      <c r="CX41" s="653"/>
      <c r="CY41" s="654"/>
      <c r="CZ41" s="628" t="s">
        <v>122</v>
      </c>
      <c r="DA41" s="655"/>
      <c r="DB41" s="655"/>
      <c r="DC41" s="658"/>
      <c r="DD41" s="632" t="s">
        <v>122</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2">
      <c r="AQ42" s="705" t="s">
        <v>339</v>
      </c>
      <c r="AR42" s="706"/>
      <c r="AS42" s="706"/>
      <c r="AT42" s="706"/>
      <c r="AU42" s="706"/>
      <c r="AV42" s="706"/>
      <c r="AW42" s="706"/>
      <c r="AX42" s="706"/>
      <c r="AY42" s="707"/>
      <c r="AZ42" s="698">
        <v>406506</v>
      </c>
      <c r="BA42" s="699"/>
      <c r="BB42" s="699"/>
      <c r="BC42" s="699"/>
      <c r="BD42" s="682"/>
      <c r="BE42" s="682"/>
      <c r="BF42" s="684"/>
      <c r="BG42" s="675"/>
      <c r="BH42" s="676"/>
      <c r="BI42" s="676"/>
      <c r="BJ42" s="676"/>
      <c r="BK42" s="676"/>
      <c r="BL42" s="224"/>
      <c r="BM42" s="645" t="s">
        <v>340</v>
      </c>
      <c r="BN42" s="645"/>
      <c r="BO42" s="645"/>
      <c r="BP42" s="645"/>
      <c r="BQ42" s="645"/>
      <c r="BR42" s="645"/>
      <c r="BS42" s="645"/>
      <c r="BT42" s="645"/>
      <c r="BU42" s="646"/>
      <c r="BV42" s="698">
        <v>386</v>
      </c>
      <c r="BW42" s="699"/>
      <c r="BX42" s="699"/>
      <c r="BY42" s="699"/>
      <c r="BZ42" s="699"/>
      <c r="CA42" s="699"/>
      <c r="CB42" s="708"/>
      <c r="CD42" s="620" t="s">
        <v>341</v>
      </c>
      <c r="CE42" s="621"/>
      <c r="CF42" s="621"/>
      <c r="CG42" s="621"/>
      <c r="CH42" s="621"/>
      <c r="CI42" s="621"/>
      <c r="CJ42" s="621"/>
      <c r="CK42" s="621"/>
      <c r="CL42" s="621"/>
      <c r="CM42" s="621"/>
      <c r="CN42" s="621"/>
      <c r="CO42" s="621"/>
      <c r="CP42" s="621"/>
      <c r="CQ42" s="622"/>
      <c r="CR42" s="623">
        <v>1166924</v>
      </c>
      <c r="CS42" s="653"/>
      <c r="CT42" s="653"/>
      <c r="CU42" s="653"/>
      <c r="CV42" s="653"/>
      <c r="CW42" s="653"/>
      <c r="CX42" s="653"/>
      <c r="CY42" s="654"/>
      <c r="CZ42" s="628">
        <v>14.7</v>
      </c>
      <c r="DA42" s="655"/>
      <c r="DB42" s="655"/>
      <c r="DC42" s="658"/>
      <c r="DD42" s="632">
        <v>255006</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31220</v>
      </c>
      <c r="CS43" s="653"/>
      <c r="CT43" s="653"/>
      <c r="CU43" s="653"/>
      <c r="CV43" s="653"/>
      <c r="CW43" s="653"/>
      <c r="CX43" s="653"/>
      <c r="CY43" s="654"/>
      <c r="CZ43" s="628">
        <v>0.4</v>
      </c>
      <c r="DA43" s="655"/>
      <c r="DB43" s="655"/>
      <c r="DC43" s="658"/>
      <c r="DD43" s="632">
        <v>31220</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1166924</v>
      </c>
      <c r="CS44" s="624"/>
      <c r="CT44" s="624"/>
      <c r="CU44" s="624"/>
      <c r="CV44" s="624"/>
      <c r="CW44" s="624"/>
      <c r="CX44" s="624"/>
      <c r="CY44" s="625"/>
      <c r="CZ44" s="628">
        <v>14.7</v>
      </c>
      <c r="DA44" s="629"/>
      <c r="DB44" s="629"/>
      <c r="DC44" s="635"/>
      <c r="DD44" s="632">
        <v>255006</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902273</v>
      </c>
      <c r="CS45" s="653"/>
      <c r="CT45" s="653"/>
      <c r="CU45" s="653"/>
      <c r="CV45" s="653"/>
      <c r="CW45" s="653"/>
      <c r="CX45" s="653"/>
      <c r="CY45" s="654"/>
      <c r="CZ45" s="628">
        <v>11.4</v>
      </c>
      <c r="DA45" s="655"/>
      <c r="DB45" s="655"/>
      <c r="DC45" s="658"/>
      <c r="DD45" s="632">
        <v>98533</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2">
      <c r="B46" s="225"/>
      <c r="CD46" s="663"/>
      <c r="CE46" s="664"/>
      <c r="CF46" s="620" t="s">
        <v>348</v>
      </c>
      <c r="CG46" s="621"/>
      <c r="CH46" s="621"/>
      <c r="CI46" s="621"/>
      <c r="CJ46" s="621"/>
      <c r="CK46" s="621"/>
      <c r="CL46" s="621"/>
      <c r="CM46" s="621"/>
      <c r="CN46" s="621"/>
      <c r="CO46" s="621"/>
      <c r="CP46" s="621"/>
      <c r="CQ46" s="622"/>
      <c r="CR46" s="623">
        <v>264651</v>
      </c>
      <c r="CS46" s="624"/>
      <c r="CT46" s="624"/>
      <c r="CU46" s="624"/>
      <c r="CV46" s="624"/>
      <c r="CW46" s="624"/>
      <c r="CX46" s="624"/>
      <c r="CY46" s="625"/>
      <c r="CZ46" s="628">
        <v>3.3</v>
      </c>
      <c r="DA46" s="629"/>
      <c r="DB46" s="629"/>
      <c r="DC46" s="635"/>
      <c r="DD46" s="632">
        <v>156473</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2">
      <c r="B47" s="225"/>
      <c r="CD47" s="663"/>
      <c r="CE47" s="664"/>
      <c r="CF47" s="620" t="s">
        <v>349</v>
      </c>
      <c r="CG47" s="621"/>
      <c r="CH47" s="621"/>
      <c r="CI47" s="621"/>
      <c r="CJ47" s="621"/>
      <c r="CK47" s="621"/>
      <c r="CL47" s="621"/>
      <c r="CM47" s="621"/>
      <c r="CN47" s="621"/>
      <c r="CO47" s="621"/>
      <c r="CP47" s="621"/>
      <c r="CQ47" s="622"/>
      <c r="CR47" s="623" t="s">
        <v>122</v>
      </c>
      <c r="CS47" s="653"/>
      <c r="CT47" s="653"/>
      <c r="CU47" s="653"/>
      <c r="CV47" s="653"/>
      <c r="CW47" s="653"/>
      <c r="CX47" s="653"/>
      <c r="CY47" s="654"/>
      <c r="CZ47" s="628" t="s">
        <v>122</v>
      </c>
      <c r="DA47" s="655"/>
      <c r="DB47" s="655"/>
      <c r="DC47" s="658"/>
      <c r="DD47" s="632" t="s">
        <v>122</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ht="11" x14ac:dyDescent="0.2">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2">
      <c r="B49" s="225"/>
      <c r="CD49" s="644" t="s">
        <v>351</v>
      </c>
      <c r="CE49" s="645"/>
      <c r="CF49" s="645"/>
      <c r="CG49" s="645"/>
      <c r="CH49" s="645"/>
      <c r="CI49" s="645"/>
      <c r="CJ49" s="645"/>
      <c r="CK49" s="645"/>
      <c r="CL49" s="645"/>
      <c r="CM49" s="645"/>
      <c r="CN49" s="645"/>
      <c r="CO49" s="645"/>
      <c r="CP49" s="645"/>
      <c r="CQ49" s="646"/>
      <c r="CR49" s="698">
        <v>7917698</v>
      </c>
      <c r="CS49" s="682"/>
      <c r="CT49" s="682"/>
      <c r="CU49" s="682"/>
      <c r="CV49" s="682"/>
      <c r="CW49" s="682"/>
      <c r="CX49" s="682"/>
      <c r="CY49" s="711"/>
      <c r="CZ49" s="703">
        <v>100</v>
      </c>
      <c r="DA49" s="712"/>
      <c r="DB49" s="712"/>
      <c r="DC49" s="713"/>
      <c r="DD49" s="714">
        <v>5429715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igPBemuXHlk8rZPQa8h2oRXpaATTmQ99qw3memVFLM3g7uoM/yNvP90l/ndavvFdUQfO1WKyXdCnjb/onQEREA==" saltValue="fPDaNa7i2rCJf4J5qwQje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8225</v>
      </c>
      <c r="R7" s="753"/>
      <c r="S7" s="753"/>
      <c r="T7" s="753"/>
      <c r="U7" s="753"/>
      <c r="V7" s="753">
        <v>7763</v>
      </c>
      <c r="W7" s="753"/>
      <c r="X7" s="753"/>
      <c r="Y7" s="753"/>
      <c r="Z7" s="753"/>
      <c r="AA7" s="753">
        <v>462</v>
      </c>
      <c r="AB7" s="753"/>
      <c r="AC7" s="753"/>
      <c r="AD7" s="753"/>
      <c r="AE7" s="754"/>
      <c r="AF7" s="755">
        <v>439</v>
      </c>
      <c r="AG7" s="756"/>
      <c r="AH7" s="756"/>
      <c r="AI7" s="756"/>
      <c r="AJ7" s="757"/>
      <c r="AK7" s="758">
        <v>336</v>
      </c>
      <c r="AL7" s="759"/>
      <c r="AM7" s="759"/>
      <c r="AN7" s="759"/>
      <c r="AO7" s="759"/>
      <c r="AP7" s="759">
        <v>7113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562</v>
      </c>
      <c r="BS7" s="746" t="s">
        <v>563</v>
      </c>
      <c r="BT7" s="747"/>
      <c r="BU7" s="747"/>
      <c r="BV7" s="747"/>
      <c r="BW7" s="747"/>
      <c r="BX7" s="747"/>
      <c r="BY7" s="747"/>
      <c r="BZ7" s="747"/>
      <c r="CA7" s="747"/>
      <c r="CB7" s="747"/>
      <c r="CC7" s="747"/>
      <c r="CD7" s="747"/>
      <c r="CE7" s="747"/>
      <c r="CF7" s="747"/>
      <c r="CG7" s="762"/>
      <c r="CH7" s="743">
        <v>0</v>
      </c>
      <c r="CI7" s="744"/>
      <c r="CJ7" s="744"/>
      <c r="CK7" s="744"/>
      <c r="CL7" s="745"/>
      <c r="CM7" s="743">
        <v>27</v>
      </c>
      <c r="CN7" s="744"/>
      <c r="CO7" s="744"/>
      <c r="CP7" s="744"/>
      <c r="CQ7" s="745"/>
      <c r="CR7" s="743">
        <v>5</v>
      </c>
      <c r="CS7" s="744"/>
      <c r="CT7" s="744"/>
      <c r="CU7" s="744"/>
      <c r="CV7" s="745"/>
      <c r="CW7" s="743" t="s">
        <v>549</v>
      </c>
      <c r="CX7" s="744"/>
      <c r="CY7" s="744"/>
      <c r="CZ7" s="744"/>
      <c r="DA7" s="745"/>
      <c r="DB7" s="743" t="s">
        <v>549</v>
      </c>
      <c r="DC7" s="744"/>
      <c r="DD7" s="744"/>
      <c r="DE7" s="744"/>
      <c r="DF7" s="745"/>
      <c r="DG7" s="743">
        <v>127</v>
      </c>
      <c r="DH7" s="744"/>
      <c r="DI7" s="744"/>
      <c r="DJ7" s="744"/>
      <c r="DK7" s="745"/>
      <c r="DL7" s="743" t="s">
        <v>549</v>
      </c>
      <c r="DM7" s="744"/>
      <c r="DN7" s="744"/>
      <c r="DO7" s="744"/>
      <c r="DP7" s="745"/>
      <c r="DQ7" s="743" t="s">
        <v>549</v>
      </c>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112</v>
      </c>
      <c r="R8" s="784"/>
      <c r="S8" s="784"/>
      <c r="T8" s="784"/>
      <c r="U8" s="784"/>
      <c r="V8" s="784">
        <v>111</v>
      </c>
      <c r="W8" s="784"/>
      <c r="X8" s="784"/>
      <c r="Y8" s="784"/>
      <c r="Z8" s="784"/>
      <c r="AA8" s="784">
        <v>1</v>
      </c>
      <c r="AB8" s="784"/>
      <c r="AC8" s="784"/>
      <c r="AD8" s="784"/>
      <c r="AE8" s="785"/>
      <c r="AF8" s="786">
        <v>1</v>
      </c>
      <c r="AG8" s="787"/>
      <c r="AH8" s="787"/>
      <c r="AI8" s="787"/>
      <c r="AJ8" s="788"/>
      <c r="AK8" s="769">
        <v>5</v>
      </c>
      <c r="AL8" s="770"/>
      <c r="AM8" s="770"/>
      <c r="AN8" s="770"/>
      <c r="AO8" s="770"/>
      <c r="AP8" s="770" t="s">
        <v>549</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t="s">
        <v>376</v>
      </c>
      <c r="C9" s="781"/>
      <c r="D9" s="781"/>
      <c r="E9" s="781"/>
      <c r="F9" s="781"/>
      <c r="G9" s="781"/>
      <c r="H9" s="781"/>
      <c r="I9" s="781"/>
      <c r="J9" s="781"/>
      <c r="K9" s="781"/>
      <c r="L9" s="781"/>
      <c r="M9" s="781"/>
      <c r="N9" s="781"/>
      <c r="O9" s="781"/>
      <c r="P9" s="782"/>
      <c r="Q9" s="783">
        <v>600</v>
      </c>
      <c r="R9" s="784"/>
      <c r="S9" s="784"/>
      <c r="T9" s="784"/>
      <c r="U9" s="784"/>
      <c r="V9" s="784">
        <v>428</v>
      </c>
      <c r="W9" s="784"/>
      <c r="X9" s="784"/>
      <c r="Y9" s="784"/>
      <c r="Z9" s="784"/>
      <c r="AA9" s="784">
        <v>172</v>
      </c>
      <c r="AB9" s="784"/>
      <c r="AC9" s="784"/>
      <c r="AD9" s="784"/>
      <c r="AE9" s="785"/>
      <c r="AF9" s="786">
        <v>75</v>
      </c>
      <c r="AG9" s="787"/>
      <c r="AH9" s="787"/>
      <c r="AI9" s="787"/>
      <c r="AJ9" s="788"/>
      <c r="AK9" s="769">
        <v>323</v>
      </c>
      <c r="AL9" s="770"/>
      <c r="AM9" s="770"/>
      <c r="AN9" s="770"/>
      <c r="AO9" s="770"/>
      <c r="AP9" s="770" t="s">
        <v>549</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378</v>
      </c>
      <c r="B23" s="789" t="s">
        <v>379</v>
      </c>
      <c r="C23" s="790"/>
      <c r="D23" s="790"/>
      <c r="E23" s="790"/>
      <c r="F23" s="790"/>
      <c r="G23" s="790"/>
      <c r="H23" s="790"/>
      <c r="I23" s="790"/>
      <c r="J23" s="790"/>
      <c r="K23" s="790"/>
      <c r="L23" s="790"/>
      <c r="M23" s="790"/>
      <c r="N23" s="790"/>
      <c r="O23" s="790"/>
      <c r="P23" s="791"/>
      <c r="Q23" s="792">
        <v>8553</v>
      </c>
      <c r="R23" s="793"/>
      <c r="S23" s="793"/>
      <c r="T23" s="793"/>
      <c r="U23" s="793"/>
      <c r="V23" s="793">
        <v>7918</v>
      </c>
      <c r="W23" s="793"/>
      <c r="X23" s="793"/>
      <c r="Y23" s="793"/>
      <c r="Z23" s="793"/>
      <c r="AA23" s="793">
        <v>635</v>
      </c>
      <c r="AB23" s="793"/>
      <c r="AC23" s="793"/>
      <c r="AD23" s="793"/>
      <c r="AE23" s="794"/>
      <c r="AF23" s="795">
        <v>516</v>
      </c>
      <c r="AG23" s="793"/>
      <c r="AH23" s="793"/>
      <c r="AI23" s="793"/>
      <c r="AJ23" s="796"/>
      <c r="AK23" s="797"/>
      <c r="AL23" s="798"/>
      <c r="AM23" s="798"/>
      <c r="AN23" s="798"/>
      <c r="AO23" s="798"/>
      <c r="AP23" s="793">
        <v>7113</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390</v>
      </c>
      <c r="C28" s="750"/>
      <c r="D28" s="750"/>
      <c r="E28" s="750"/>
      <c r="F28" s="750"/>
      <c r="G28" s="750"/>
      <c r="H28" s="750"/>
      <c r="I28" s="750"/>
      <c r="J28" s="750"/>
      <c r="K28" s="750"/>
      <c r="L28" s="750"/>
      <c r="M28" s="750"/>
      <c r="N28" s="750"/>
      <c r="O28" s="750"/>
      <c r="P28" s="751"/>
      <c r="Q28" s="822">
        <v>1632</v>
      </c>
      <c r="R28" s="823"/>
      <c r="S28" s="823"/>
      <c r="T28" s="823"/>
      <c r="U28" s="823"/>
      <c r="V28" s="823">
        <v>1603</v>
      </c>
      <c r="W28" s="823"/>
      <c r="X28" s="823"/>
      <c r="Y28" s="823"/>
      <c r="Z28" s="823"/>
      <c r="AA28" s="823">
        <v>30</v>
      </c>
      <c r="AB28" s="823"/>
      <c r="AC28" s="823"/>
      <c r="AD28" s="823"/>
      <c r="AE28" s="824"/>
      <c r="AF28" s="825">
        <v>30</v>
      </c>
      <c r="AG28" s="823"/>
      <c r="AH28" s="823"/>
      <c r="AI28" s="823"/>
      <c r="AJ28" s="826"/>
      <c r="AK28" s="827">
        <v>100</v>
      </c>
      <c r="AL28" s="828"/>
      <c r="AM28" s="828"/>
      <c r="AN28" s="828"/>
      <c r="AO28" s="828"/>
      <c r="AP28" s="828" t="s">
        <v>549</v>
      </c>
      <c r="AQ28" s="828"/>
      <c r="AR28" s="828"/>
      <c r="AS28" s="828"/>
      <c r="AT28" s="828"/>
      <c r="AU28" s="828" t="s">
        <v>549</v>
      </c>
      <c r="AV28" s="828"/>
      <c r="AW28" s="828"/>
      <c r="AX28" s="828"/>
      <c r="AY28" s="828"/>
      <c r="AZ28" s="829" t="s">
        <v>549</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391</v>
      </c>
      <c r="C29" s="781"/>
      <c r="D29" s="781"/>
      <c r="E29" s="781"/>
      <c r="F29" s="781"/>
      <c r="G29" s="781"/>
      <c r="H29" s="781"/>
      <c r="I29" s="781"/>
      <c r="J29" s="781"/>
      <c r="K29" s="781"/>
      <c r="L29" s="781"/>
      <c r="M29" s="781"/>
      <c r="N29" s="781"/>
      <c r="O29" s="781"/>
      <c r="P29" s="782"/>
      <c r="Q29" s="783">
        <v>1422</v>
      </c>
      <c r="R29" s="784"/>
      <c r="S29" s="784"/>
      <c r="T29" s="784"/>
      <c r="U29" s="784"/>
      <c r="V29" s="784">
        <v>1388</v>
      </c>
      <c r="W29" s="784"/>
      <c r="X29" s="784"/>
      <c r="Y29" s="784"/>
      <c r="Z29" s="784"/>
      <c r="AA29" s="784">
        <v>33</v>
      </c>
      <c r="AB29" s="784"/>
      <c r="AC29" s="784"/>
      <c r="AD29" s="784"/>
      <c r="AE29" s="785"/>
      <c r="AF29" s="786">
        <v>33</v>
      </c>
      <c r="AG29" s="787"/>
      <c r="AH29" s="787"/>
      <c r="AI29" s="787"/>
      <c r="AJ29" s="788"/>
      <c r="AK29" s="834">
        <v>208</v>
      </c>
      <c r="AL29" s="830"/>
      <c r="AM29" s="830"/>
      <c r="AN29" s="830"/>
      <c r="AO29" s="830"/>
      <c r="AP29" s="830" t="s">
        <v>549</v>
      </c>
      <c r="AQ29" s="830"/>
      <c r="AR29" s="830"/>
      <c r="AS29" s="830"/>
      <c r="AT29" s="830"/>
      <c r="AU29" s="830" t="s">
        <v>549</v>
      </c>
      <c r="AV29" s="830"/>
      <c r="AW29" s="830"/>
      <c r="AX29" s="830"/>
      <c r="AY29" s="830"/>
      <c r="AZ29" s="831" t="s">
        <v>549</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392</v>
      </c>
      <c r="C30" s="781"/>
      <c r="D30" s="781"/>
      <c r="E30" s="781"/>
      <c r="F30" s="781"/>
      <c r="G30" s="781"/>
      <c r="H30" s="781"/>
      <c r="I30" s="781"/>
      <c r="J30" s="781"/>
      <c r="K30" s="781"/>
      <c r="L30" s="781"/>
      <c r="M30" s="781"/>
      <c r="N30" s="781"/>
      <c r="O30" s="781"/>
      <c r="P30" s="782"/>
      <c r="Q30" s="783">
        <v>272</v>
      </c>
      <c r="R30" s="784"/>
      <c r="S30" s="784"/>
      <c r="T30" s="784"/>
      <c r="U30" s="784"/>
      <c r="V30" s="784">
        <v>254</v>
      </c>
      <c r="W30" s="784"/>
      <c r="X30" s="784"/>
      <c r="Y30" s="784"/>
      <c r="Z30" s="784"/>
      <c r="AA30" s="784">
        <v>18</v>
      </c>
      <c r="AB30" s="784"/>
      <c r="AC30" s="784"/>
      <c r="AD30" s="784"/>
      <c r="AE30" s="785"/>
      <c r="AF30" s="786">
        <v>18</v>
      </c>
      <c r="AG30" s="787"/>
      <c r="AH30" s="787"/>
      <c r="AI30" s="787"/>
      <c r="AJ30" s="788"/>
      <c r="AK30" s="834">
        <v>34</v>
      </c>
      <c r="AL30" s="830"/>
      <c r="AM30" s="830"/>
      <c r="AN30" s="830"/>
      <c r="AO30" s="830"/>
      <c r="AP30" s="830" t="s">
        <v>549</v>
      </c>
      <c r="AQ30" s="830"/>
      <c r="AR30" s="830"/>
      <c r="AS30" s="830"/>
      <c r="AT30" s="830"/>
      <c r="AU30" s="830" t="s">
        <v>549</v>
      </c>
      <c r="AV30" s="830"/>
      <c r="AW30" s="830"/>
      <c r="AX30" s="830"/>
      <c r="AY30" s="830"/>
      <c r="AZ30" s="831" t="s">
        <v>549</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393</v>
      </c>
      <c r="C31" s="781"/>
      <c r="D31" s="781"/>
      <c r="E31" s="781"/>
      <c r="F31" s="781"/>
      <c r="G31" s="781"/>
      <c r="H31" s="781"/>
      <c r="I31" s="781"/>
      <c r="J31" s="781"/>
      <c r="K31" s="781"/>
      <c r="L31" s="781"/>
      <c r="M31" s="781"/>
      <c r="N31" s="781"/>
      <c r="O31" s="781"/>
      <c r="P31" s="782"/>
      <c r="Q31" s="783">
        <v>246</v>
      </c>
      <c r="R31" s="784"/>
      <c r="S31" s="784"/>
      <c r="T31" s="784"/>
      <c r="U31" s="784"/>
      <c r="V31" s="784">
        <v>220</v>
      </c>
      <c r="W31" s="784"/>
      <c r="X31" s="784"/>
      <c r="Y31" s="784"/>
      <c r="Z31" s="784"/>
      <c r="AA31" s="784">
        <v>27</v>
      </c>
      <c r="AB31" s="784"/>
      <c r="AC31" s="784"/>
      <c r="AD31" s="784"/>
      <c r="AE31" s="785"/>
      <c r="AF31" s="786">
        <v>545</v>
      </c>
      <c r="AG31" s="787"/>
      <c r="AH31" s="787"/>
      <c r="AI31" s="787"/>
      <c r="AJ31" s="788"/>
      <c r="AK31" s="834">
        <v>40</v>
      </c>
      <c r="AL31" s="830"/>
      <c r="AM31" s="830"/>
      <c r="AN31" s="830"/>
      <c r="AO31" s="830"/>
      <c r="AP31" s="830">
        <v>903</v>
      </c>
      <c r="AQ31" s="830"/>
      <c r="AR31" s="830"/>
      <c r="AS31" s="830"/>
      <c r="AT31" s="830"/>
      <c r="AU31" s="830">
        <v>172</v>
      </c>
      <c r="AV31" s="830"/>
      <c r="AW31" s="830"/>
      <c r="AX31" s="830"/>
      <c r="AY31" s="830"/>
      <c r="AZ31" s="831" t="s">
        <v>549</v>
      </c>
      <c r="BA31" s="831"/>
      <c r="BB31" s="831"/>
      <c r="BC31" s="831"/>
      <c r="BD31" s="831"/>
      <c r="BE31" s="832" t="s">
        <v>394</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395</v>
      </c>
      <c r="C32" s="781"/>
      <c r="D32" s="781"/>
      <c r="E32" s="781"/>
      <c r="F32" s="781"/>
      <c r="G32" s="781"/>
      <c r="H32" s="781"/>
      <c r="I32" s="781"/>
      <c r="J32" s="781"/>
      <c r="K32" s="781"/>
      <c r="L32" s="781"/>
      <c r="M32" s="781"/>
      <c r="N32" s="781"/>
      <c r="O32" s="781"/>
      <c r="P32" s="782"/>
      <c r="Q32" s="783">
        <v>503</v>
      </c>
      <c r="R32" s="784"/>
      <c r="S32" s="784"/>
      <c r="T32" s="784"/>
      <c r="U32" s="784"/>
      <c r="V32" s="784">
        <v>465</v>
      </c>
      <c r="W32" s="784"/>
      <c r="X32" s="784"/>
      <c r="Y32" s="784"/>
      <c r="Z32" s="784"/>
      <c r="AA32" s="784">
        <v>38</v>
      </c>
      <c r="AB32" s="784"/>
      <c r="AC32" s="784"/>
      <c r="AD32" s="784"/>
      <c r="AE32" s="785"/>
      <c r="AF32" s="786">
        <v>220</v>
      </c>
      <c r="AG32" s="787"/>
      <c r="AH32" s="787"/>
      <c r="AI32" s="787"/>
      <c r="AJ32" s="788"/>
      <c r="AK32" s="834">
        <v>226</v>
      </c>
      <c r="AL32" s="830"/>
      <c r="AM32" s="830"/>
      <c r="AN32" s="830"/>
      <c r="AO32" s="830"/>
      <c r="AP32" s="830">
        <v>1664</v>
      </c>
      <c r="AQ32" s="830"/>
      <c r="AR32" s="830"/>
      <c r="AS32" s="830"/>
      <c r="AT32" s="830"/>
      <c r="AU32" s="830">
        <v>650</v>
      </c>
      <c r="AV32" s="830"/>
      <c r="AW32" s="830"/>
      <c r="AX32" s="830"/>
      <c r="AY32" s="830"/>
      <c r="AZ32" s="831" t="s">
        <v>549</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396</v>
      </c>
      <c r="C33" s="781"/>
      <c r="D33" s="781"/>
      <c r="E33" s="781"/>
      <c r="F33" s="781"/>
      <c r="G33" s="781"/>
      <c r="H33" s="781"/>
      <c r="I33" s="781"/>
      <c r="J33" s="781"/>
      <c r="K33" s="781"/>
      <c r="L33" s="781"/>
      <c r="M33" s="781"/>
      <c r="N33" s="781"/>
      <c r="O33" s="781"/>
      <c r="P33" s="782"/>
      <c r="Q33" s="783">
        <v>239</v>
      </c>
      <c r="R33" s="784"/>
      <c r="S33" s="784"/>
      <c r="T33" s="784"/>
      <c r="U33" s="784"/>
      <c r="V33" s="784">
        <v>239</v>
      </c>
      <c r="W33" s="784"/>
      <c r="X33" s="784"/>
      <c r="Y33" s="784"/>
      <c r="Z33" s="784"/>
      <c r="AA33" s="784" t="s">
        <v>549</v>
      </c>
      <c r="AB33" s="784"/>
      <c r="AC33" s="784"/>
      <c r="AD33" s="784"/>
      <c r="AE33" s="785"/>
      <c r="AF33" s="786" t="s">
        <v>122</v>
      </c>
      <c r="AG33" s="787"/>
      <c r="AH33" s="787"/>
      <c r="AI33" s="787"/>
      <c r="AJ33" s="788"/>
      <c r="AK33" s="834">
        <v>39</v>
      </c>
      <c r="AL33" s="830"/>
      <c r="AM33" s="830"/>
      <c r="AN33" s="830"/>
      <c r="AO33" s="830"/>
      <c r="AP33" s="830">
        <v>200</v>
      </c>
      <c r="AQ33" s="830"/>
      <c r="AR33" s="830"/>
      <c r="AS33" s="830"/>
      <c r="AT33" s="830"/>
      <c r="AU33" s="830" t="s">
        <v>549</v>
      </c>
      <c r="AV33" s="830"/>
      <c r="AW33" s="830"/>
      <c r="AX33" s="830"/>
      <c r="AY33" s="830"/>
      <c r="AZ33" s="831" t="s">
        <v>549</v>
      </c>
      <c r="BA33" s="831"/>
      <c r="BB33" s="831"/>
      <c r="BC33" s="831"/>
      <c r="BD33" s="831"/>
      <c r="BE33" s="832" t="s">
        <v>397</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378</v>
      </c>
      <c r="B63" s="789" t="s">
        <v>399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845</v>
      </c>
      <c r="AG63" s="844"/>
      <c r="AH63" s="844"/>
      <c r="AI63" s="844"/>
      <c r="AJ63" s="845"/>
      <c r="AK63" s="846"/>
      <c r="AL63" s="841"/>
      <c r="AM63" s="841"/>
      <c r="AN63" s="841"/>
      <c r="AO63" s="841"/>
      <c r="AP63" s="844">
        <v>2767</v>
      </c>
      <c r="AQ63" s="844"/>
      <c r="AR63" s="844"/>
      <c r="AS63" s="844"/>
      <c r="AT63" s="844"/>
      <c r="AU63" s="844">
        <v>822</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401</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402</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550</v>
      </c>
      <c r="C68" s="870"/>
      <c r="D68" s="870"/>
      <c r="E68" s="870"/>
      <c r="F68" s="870"/>
      <c r="G68" s="870"/>
      <c r="H68" s="870"/>
      <c r="I68" s="870"/>
      <c r="J68" s="870"/>
      <c r="K68" s="870"/>
      <c r="L68" s="870"/>
      <c r="M68" s="870"/>
      <c r="N68" s="870"/>
      <c r="O68" s="870"/>
      <c r="P68" s="871"/>
      <c r="Q68" s="872">
        <v>152</v>
      </c>
      <c r="R68" s="866"/>
      <c r="S68" s="866"/>
      <c r="T68" s="866"/>
      <c r="U68" s="866"/>
      <c r="V68" s="866">
        <v>117</v>
      </c>
      <c r="W68" s="866"/>
      <c r="X68" s="866"/>
      <c r="Y68" s="866"/>
      <c r="Z68" s="866"/>
      <c r="AA68" s="866">
        <v>35</v>
      </c>
      <c r="AB68" s="866"/>
      <c r="AC68" s="866"/>
      <c r="AD68" s="866"/>
      <c r="AE68" s="866"/>
      <c r="AF68" s="866">
        <v>35</v>
      </c>
      <c r="AG68" s="866"/>
      <c r="AH68" s="866"/>
      <c r="AI68" s="866"/>
      <c r="AJ68" s="866"/>
      <c r="AK68" s="866">
        <v>17</v>
      </c>
      <c r="AL68" s="866"/>
      <c r="AM68" s="866"/>
      <c r="AN68" s="866"/>
      <c r="AO68" s="866"/>
      <c r="AP68" s="866" t="s">
        <v>549</v>
      </c>
      <c r="AQ68" s="866"/>
      <c r="AR68" s="866"/>
      <c r="AS68" s="866"/>
      <c r="AT68" s="866"/>
      <c r="AU68" s="866" t="s">
        <v>549</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551</v>
      </c>
      <c r="C69" s="874"/>
      <c r="D69" s="874"/>
      <c r="E69" s="874"/>
      <c r="F69" s="874"/>
      <c r="G69" s="874"/>
      <c r="H69" s="874"/>
      <c r="I69" s="874"/>
      <c r="J69" s="874"/>
      <c r="K69" s="874"/>
      <c r="L69" s="874"/>
      <c r="M69" s="874"/>
      <c r="N69" s="874"/>
      <c r="O69" s="874"/>
      <c r="P69" s="875"/>
      <c r="Q69" s="876">
        <v>383</v>
      </c>
      <c r="R69" s="830"/>
      <c r="S69" s="830"/>
      <c r="T69" s="830"/>
      <c r="U69" s="830"/>
      <c r="V69" s="830">
        <v>341</v>
      </c>
      <c r="W69" s="830"/>
      <c r="X69" s="830"/>
      <c r="Y69" s="830"/>
      <c r="Z69" s="830"/>
      <c r="AA69" s="830">
        <v>42</v>
      </c>
      <c r="AB69" s="830"/>
      <c r="AC69" s="830"/>
      <c r="AD69" s="830"/>
      <c r="AE69" s="830"/>
      <c r="AF69" s="830">
        <v>42</v>
      </c>
      <c r="AG69" s="830"/>
      <c r="AH69" s="830"/>
      <c r="AI69" s="830"/>
      <c r="AJ69" s="830"/>
      <c r="AK69" s="830" t="s">
        <v>549</v>
      </c>
      <c r="AL69" s="830"/>
      <c r="AM69" s="830"/>
      <c r="AN69" s="830"/>
      <c r="AO69" s="830"/>
      <c r="AP69" s="830">
        <v>122</v>
      </c>
      <c r="AQ69" s="830"/>
      <c r="AR69" s="830"/>
      <c r="AS69" s="830"/>
      <c r="AT69" s="830"/>
      <c r="AU69" s="830">
        <v>61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552</v>
      </c>
      <c r="C70" s="874"/>
      <c r="D70" s="874"/>
      <c r="E70" s="874"/>
      <c r="F70" s="874"/>
      <c r="G70" s="874"/>
      <c r="H70" s="874"/>
      <c r="I70" s="874"/>
      <c r="J70" s="874"/>
      <c r="K70" s="874"/>
      <c r="L70" s="874"/>
      <c r="M70" s="874"/>
      <c r="N70" s="874"/>
      <c r="O70" s="874"/>
      <c r="P70" s="875"/>
      <c r="Q70" s="876">
        <v>38</v>
      </c>
      <c r="R70" s="830"/>
      <c r="S70" s="830"/>
      <c r="T70" s="830"/>
      <c r="U70" s="830"/>
      <c r="V70" s="830">
        <v>8</v>
      </c>
      <c r="W70" s="830"/>
      <c r="X70" s="830"/>
      <c r="Y70" s="830"/>
      <c r="Z70" s="830"/>
      <c r="AA70" s="830">
        <v>30</v>
      </c>
      <c r="AB70" s="830"/>
      <c r="AC70" s="830"/>
      <c r="AD70" s="830"/>
      <c r="AE70" s="830"/>
      <c r="AF70" s="830">
        <v>30</v>
      </c>
      <c r="AG70" s="830"/>
      <c r="AH70" s="830"/>
      <c r="AI70" s="830"/>
      <c r="AJ70" s="830"/>
      <c r="AK70" s="830" t="s">
        <v>549</v>
      </c>
      <c r="AL70" s="830"/>
      <c r="AM70" s="830"/>
      <c r="AN70" s="830"/>
      <c r="AO70" s="830"/>
      <c r="AP70" s="830" t="s">
        <v>549</v>
      </c>
      <c r="AQ70" s="830"/>
      <c r="AR70" s="830"/>
      <c r="AS70" s="830"/>
      <c r="AT70" s="830"/>
      <c r="AU70" s="830" t="s">
        <v>549</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553</v>
      </c>
      <c r="C71" s="874"/>
      <c r="D71" s="874"/>
      <c r="E71" s="874"/>
      <c r="F71" s="874"/>
      <c r="G71" s="874"/>
      <c r="H71" s="874"/>
      <c r="I71" s="874"/>
      <c r="J71" s="874"/>
      <c r="K71" s="874"/>
      <c r="L71" s="874"/>
      <c r="M71" s="874"/>
      <c r="N71" s="874"/>
      <c r="O71" s="874"/>
      <c r="P71" s="875"/>
      <c r="Q71" s="876">
        <v>77</v>
      </c>
      <c r="R71" s="830"/>
      <c r="S71" s="830"/>
      <c r="T71" s="830"/>
      <c r="U71" s="830"/>
      <c r="V71" s="830">
        <v>17</v>
      </c>
      <c r="W71" s="830"/>
      <c r="X71" s="830"/>
      <c r="Y71" s="830"/>
      <c r="Z71" s="830"/>
      <c r="AA71" s="830">
        <v>60</v>
      </c>
      <c r="AB71" s="830"/>
      <c r="AC71" s="830"/>
      <c r="AD71" s="830"/>
      <c r="AE71" s="830"/>
      <c r="AF71" s="830">
        <v>60</v>
      </c>
      <c r="AG71" s="830"/>
      <c r="AH71" s="830"/>
      <c r="AI71" s="830"/>
      <c r="AJ71" s="830"/>
      <c r="AK71" s="830" t="s">
        <v>549</v>
      </c>
      <c r="AL71" s="830"/>
      <c r="AM71" s="830"/>
      <c r="AN71" s="830"/>
      <c r="AO71" s="830"/>
      <c r="AP71" s="830" t="s">
        <v>549</v>
      </c>
      <c r="AQ71" s="830"/>
      <c r="AR71" s="830"/>
      <c r="AS71" s="830"/>
      <c r="AT71" s="830"/>
      <c r="AU71" s="830" t="s">
        <v>549</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554</v>
      </c>
      <c r="C72" s="874"/>
      <c r="D72" s="874"/>
      <c r="E72" s="874"/>
      <c r="F72" s="874"/>
      <c r="G72" s="874"/>
      <c r="H72" s="874"/>
      <c r="I72" s="874"/>
      <c r="J72" s="874"/>
      <c r="K72" s="874"/>
      <c r="L72" s="874"/>
      <c r="M72" s="874"/>
      <c r="N72" s="874"/>
      <c r="O72" s="874"/>
      <c r="P72" s="875"/>
      <c r="Q72" s="876">
        <v>6</v>
      </c>
      <c r="R72" s="830"/>
      <c r="S72" s="830"/>
      <c r="T72" s="830"/>
      <c r="U72" s="830"/>
      <c r="V72" s="830">
        <v>1</v>
      </c>
      <c r="W72" s="830"/>
      <c r="X72" s="830"/>
      <c r="Y72" s="830"/>
      <c r="Z72" s="830"/>
      <c r="AA72" s="830">
        <v>5</v>
      </c>
      <c r="AB72" s="830"/>
      <c r="AC72" s="830"/>
      <c r="AD72" s="830"/>
      <c r="AE72" s="830"/>
      <c r="AF72" s="830">
        <v>5</v>
      </c>
      <c r="AG72" s="830"/>
      <c r="AH72" s="830"/>
      <c r="AI72" s="830"/>
      <c r="AJ72" s="830"/>
      <c r="AK72" s="830" t="s">
        <v>549</v>
      </c>
      <c r="AL72" s="830"/>
      <c r="AM72" s="830"/>
      <c r="AN72" s="830"/>
      <c r="AO72" s="830"/>
      <c r="AP72" s="830" t="s">
        <v>549</v>
      </c>
      <c r="AQ72" s="830"/>
      <c r="AR72" s="830"/>
      <c r="AS72" s="830"/>
      <c r="AT72" s="830"/>
      <c r="AU72" s="830" t="s">
        <v>549</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555</v>
      </c>
      <c r="C73" s="874"/>
      <c r="D73" s="874"/>
      <c r="E73" s="874"/>
      <c r="F73" s="874"/>
      <c r="G73" s="874"/>
      <c r="H73" s="874"/>
      <c r="I73" s="874"/>
      <c r="J73" s="874"/>
      <c r="K73" s="874"/>
      <c r="L73" s="874"/>
      <c r="M73" s="874"/>
      <c r="N73" s="874"/>
      <c r="O73" s="874"/>
      <c r="P73" s="875"/>
      <c r="Q73" s="876">
        <v>16</v>
      </c>
      <c r="R73" s="830"/>
      <c r="S73" s="830"/>
      <c r="T73" s="830"/>
      <c r="U73" s="830"/>
      <c r="V73" s="830">
        <v>1</v>
      </c>
      <c r="W73" s="830"/>
      <c r="X73" s="830"/>
      <c r="Y73" s="830"/>
      <c r="Z73" s="830"/>
      <c r="AA73" s="830">
        <v>15</v>
      </c>
      <c r="AB73" s="830"/>
      <c r="AC73" s="830"/>
      <c r="AD73" s="830"/>
      <c r="AE73" s="830"/>
      <c r="AF73" s="830">
        <v>15</v>
      </c>
      <c r="AG73" s="830"/>
      <c r="AH73" s="830"/>
      <c r="AI73" s="830"/>
      <c r="AJ73" s="830"/>
      <c r="AK73" s="830" t="s">
        <v>549</v>
      </c>
      <c r="AL73" s="830"/>
      <c r="AM73" s="830"/>
      <c r="AN73" s="830"/>
      <c r="AO73" s="830"/>
      <c r="AP73" s="830" t="s">
        <v>549</v>
      </c>
      <c r="AQ73" s="830"/>
      <c r="AR73" s="830"/>
      <c r="AS73" s="830"/>
      <c r="AT73" s="830"/>
      <c r="AU73" s="830" t="s">
        <v>549</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556</v>
      </c>
      <c r="C74" s="874"/>
      <c r="D74" s="874"/>
      <c r="E74" s="874"/>
      <c r="F74" s="874"/>
      <c r="G74" s="874"/>
      <c r="H74" s="874"/>
      <c r="I74" s="874"/>
      <c r="J74" s="874"/>
      <c r="K74" s="874"/>
      <c r="L74" s="874"/>
      <c r="M74" s="874"/>
      <c r="N74" s="874"/>
      <c r="O74" s="874"/>
      <c r="P74" s="875"/>
      <c r="Q74" s="876">
        <v>13</v>
      </c>
      <c r="R74" s="830"/>
      <c r="S74" s="830"/>
      <c r="T74" s="830"/>
      <c r="U74" s="830"/>
      <c r="V74" s="830">
        <v>11</v>
      </c>
      <c r="W74" s="830"/>
      <c r="X74" s="830"/>
      <c r="Y74" s="830"/>
      <c r="Z74" s="830"/>
      <c r="AA74" s="830">
        <v>2</v>
      </c>
      <c r="AB74" s="830"/>
      <c r="AC74" s="830"/>
      <c r="AD74" s="830"/>
      <c r="AE74" s="830"/>
      <c r="AF74" s="830">
        <v>2</v>
      </c>
      <c r="AG74" s="830"/>
      <c r="AH74" s="830"/>
      <c r="AI74" s="830"/>
      <c r="AJ74" s="830"/>
      <c r="AK74" s="830" t="s">
        <v>549</v>
      </c>
      <c r="AL74" s="830"/>
      <c r="AM74" s="830"/>
      <c r="AN74" s="830"/>
      <c r="AO74" s="830"/>
      <c r="AP74" s="830" t="s">
        <v>549</v>
      </c>
      <c r="AQ74" s="830"/>
      <c r="AR74" s="830"/>
      <c r="AS74" s="830"/>
      <c r="AT74" s="830"/>
      <c r="AU74" s="830" t="s">
        <v>549</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557</v>
      </c>
      <c r="C75" s="874"/>
      <c r="D75" s="874"/>
      <c r="E75" s="874"/>
      <c r="F75" s="874"/>
      <c r="G75" s="874"/>
      <c r="H75" s="874"/>
      <c r="I75" s="874"/>
      <c r="J75" s="874"/>
      <c r="K75" s="874"/>
      <c r="L75" s="874"/>
      <c r="M75" s="874"/>
      <c r="N75" s="874"/>
      <c r="O75" s="874"/>
      <c r="P75" s="875"/>
      <c r="Q75" s="877">
        <v>45</v>
      </c>
      <c r="R75" s="878"/>
      <c r="S75" s="878"/>
      <c r="T75" s="878"/>
      <c r="U75" s="834"/>
      <c r="V75" s="879">
        <v>12</v>
      </c>
      <c r="W75" s="878"/>
      <c r="X75" s="878"/>
      <c r="Y75" s="878"/>
      <c r="Z75" s="834"/>
      <c r="AA75" s="879">
        <v>33</v>
      </c>
      <c r="AB75" s="878"/>
      <c r="AC75" s="878"/>
      <c r="AD75" s="878"/>
      <c r="AE75" s="834"/>
      <c r="AF75" s="879">
        <v>33</v>
      </c>
      <c r="AG75" s="878"/>
      <c r="AH75" s="878"/>
      <c r="AI75" s="878"/>
      <c r="AJ75" s="834"/>
      <c r="AK75" s="879" t="s">
        <v>549</v>
      </c>
      <c r="AL75" s="878"/>
      <c r="AM75" s="878"/>
      <c r="AN75" s="878"/>
      <c r="AO75" s="834"/>
      <c r="AP75" s="879" t="s">
        <v>549</v>
      </c>
      <c r="AQ75" s="878"/>
      <c r="AR75" s="878"/>
      <c r="AS75" s="878"/>
      <c r="AT75" s="834"/>
      <c r="AU75" s="879" t="s">
        <v>549</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558</v>
      </c>
      <c r="C76" s="874"/>
      <c r="D76" s="874"/>
      <c r="E76" s="874"/>
      <c r="F76" s="874"/>
      <c r="G76" s="874"/>
      <c r="H76" s="874"/>
      <c r="I76" s="874"/>
      <c r="J76" s="874"/>
      <c r="K76" s="874"/>
      <c r="L76" s="874"/>
      <c r="M76" s="874"/>
      <c r="N76" s="874"/>
      <c r="O76" s="874"/>
      <c r="P76" s="875"/>
      <c r="Q76" s="877">
        <v>3135</v>
      </c>
      <c r="R76" s="878"/>
      <c r="S76" s="878"/>
      <c r="T76" s="878"/>
      <c r="U76" s="834"/>
      <c r="V76" s="879">
        <v>2974</v>
      </c>
      <c r="W76" s="878"/>
      <c r="X76" s="878"/>
      <c r="Y76" s="878"/>
      <c r="Z76" s="834"/>
      <c r="AA76" s="879">
        <v>161</v>
      </c>
      <c r="AB76" s="878"/>
      <c r="AC76" s="878"/>
      <c r="AD76" s="878"/>
      <c r="AE76" s="834"/>
      <c r="AF76" s="879">
        <v>161</v>
      </c>
      <c r="AG76" s="878"/>
      <c r="AH76" s="878"/>
      <c r="AI76" s="878"/>
      <c r="AJ76" s="834"/>
      <c r="AK76" s="879">
        <v>3</v>
      </c>
      <c r="AL76" s="878"/>
      <c r="AM76" s="878"/>
      <c r="AN76" s="878"/>
      <c r="AO76" s="834"/>
      <c r="AP76" s="879" t="s">
        <v>549</v>
      </c>
      <c r="AQ76" s="878"/>
      <c r="AR76" s="878"/>
      <c r="AS76" s="878"/>
      <c r="AT76" s="834"/>
      <c r="AU76" s="879" t="s">
        <v>549</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t="s">
        <v>559</v>
      </c>
      <c r="C77" s="874"/>
      <c r="D77" s="874"/>
      <c r="E77" s="874"/>
      <c r="F77" s="874"/>
      <c r="G77" s="874"/>
      <c r="H77" s="874"/>
      <c r="I77" s="874"/>
      <c r="J77" s="874"/>
      <c r="K77" s="874"/>
      <c r="L77" s="874"/>
      <c r="M77" s="874"/>
      <c r="N77" s="874"/>
      <c r="O77" s="874"/>
      <c r="P77" s="875"/>
      <c r="Q77" s="877">
        <v>4407</v>
      </c>
      <c r="R77" s="878"/>
      <c r="S77" s="878"/>
      <c r="T77" s="878"/>
      <c r="U77" s="834"/>
      <c r="V77" s="879">
        <v>4087</v>
      </c>
      <c r="W77" s="878"/>
      <c r="X77" s="878"/>
      <c r="Y77" s="878"/>
      <c r="Z77" s="834"/>
      <c r="AA77" s="879">
        <v>320</v>
      </c>
      <c r="AB77" s="878"/>
      <c r="AC77" s="878"/>
      <c r="AD77" s="878"/>
      <c r="AE77" s="834"/>
      <c r="AF77" s="879">
        <v>320</v>
      </c>
      <c r="AG77" s="878"/>
      <c r="AH77" s="878"/>
      <c r="AI77" s="878"/>
      <c r="AJ77" s="834"/>
      <c r="AK77" s="879">
        <v>507</v>
      </c>
      <c r="AL77" s="878"/>
      <c r="AM77" s="878"/>
      <c r="AN77" s="878"/>
      <c r="AO77" s="834"/>
      <c r="AP77" s="879" t="s">
        <v>549</v>
      </c>
      <c r="AQ77" s="878"/>
      <c r="AR77" s="878"/>
      <c r="AS77" s="878"/>
      <c r="AT77" s="834"/>
      <c r="AU77" s="879" t="s">
        <v>549</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t="s">
        <v>560</v>
      </c>
      <c r="C78" s="874"/>
      <c r="D78" s="874"/>
      <c r="E78" s="874"/>
      <c r="F78" s="874"/>
      <c r="G78" s="874"/>
      <c r="H78" s="874"/>
      <c r="I78" s="874"/>
      <c r="J78" s="874"/>
      <c r="K78" s="874"/>
      <c r="L78" s="874"/>
      <c r="M78" s="874"/>
      <c r="N78" s="874"/>
      <c r="O78" s="874"/>
      <c r="P78" s="875"/>
      <c r="Q78" s="876">
        <v>1092963</v>
      </c>
      <c r="R78" s="830"/>
      <c r="S78" s="830"/>
      <c r="T78" s="830"/>
      <c r="U78" s="830"/>
      <c r="V78" s="830">
        <v>1080088</v>
      </c>
      <c r="W78" s="830"/>
      <c r="X78" s="830"/>
      <c r="Y78" s="830"/>
      <c r="Z78" s="830"/>
      <c r="AA78" s="830">
        <v>12875</v>
      </c>
      <c r="AB78" s="830"/>
      <c r="AC78" s="830"/>
      <c r="AD78" s="830"/>
      <c r="AE78" s="830"/>
      <c r="AF78" s="830">
        <v>12875</v>
      </c>
      <c r="AG78" s="830"/>
      <c r="AH78" s="830"/>
      <c r="AI78" s="830"/>
      <c r="AJ78" s="830"/>
      <c r="AK78" s="830">
        <v>8791</v>
      </c>
      <c r="AL78" s="830"/>
      <c r="AM78" s="830"/>
      <c r="AN78" s="830"/>
      <c r="AO78" s="830"/>
      <c r="AP78" s="830" t="s">
        <v>549</v>
      </c>
      <c r="AQ78" s="830"/>
      <c r="AR78" s="830"/>
      <c r="AS78" s="830"/>
      <c r="AT78" s="830"/>
      <c r="AU78" s="830" t="s">
        <v>549</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t="s">
        <v>561</v>
      </c>
      <c r="C79" s="874"/>
      <c r="D79" s="874"/>
      <c r="E79" s="874"/>
      <c r="F79" s="874"/>
      <c r="G79" s="874"/>
      <c r="H79" s="874"/>
      <c r="I79" s="874"/>
      <c r="J79" s="874"/>
      <c r="K79" s="874"/>
      <c r="L79" s="874"/>
      <c r="M79" s="874"/>
      <c r="N79" s="874"/>
      <c r="O79" s="874"/>
      <c r="P79" s="875"/>
      <c r="Q79" s="876">
        <v>1205</v>
      </c>
      <c r="R79" s="830"/>
      <c r="S79" s="830"/>
      <c r="T79" s="830"/>
      <c r="U79" s="830"/>
      <c r="V79" s="830">
        <v>1167</v>
      </c>
      <c r="W79" s="830"/>
      <c r="X79" s="830"/>
      <c r="Y79" s="830"/>
      <c r="Z79" s="830"/>
      <c r="AA79" s="830">
        <v>38</v>
      </c>
      <c r="AB79" s="830"/>
      <c r="AC79" s="830"/>
      <c r="AD79" s="830"/>
      <c r="AE79" s="830"/>
      <c r="AF79" s="830">
        <v>38</v>
      </c>
      <c r="AG79" s="830"/>
      <c r="AH79" s="830"/>
      <c r="AI79" s="830"/>
      <c r="AJ79" s="830"/>
      <c r="AK79" s="830" t="s">
        <v>549</v>
      </c>
      <c r="AL79" s="830"/>
      <c r="AM79" s="830"/>
      <c r="AN79" s="830"/>
      <c r="AO79" s="830"/>
      <c r="AP79" s="830" t="s">
        <v>549</v>
      </c>
      <c r="AQ79" s="830"/>
      <c r="AR79" s="830"/>
      <c r="AS79" s="830"/>
      <c r="AT79" s="830"/>
      <c r="AU79" s="830" t="s">
        <v>549</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378</v>
      </c>
      <c r="B88" s="789" t="s">
        <v>403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13616</v>
      </c>
      <c r="AG88" s="844"/>
      <c r="AH88" s="844"/>
      <c r="AI88" s="844"/>
      <c r="AJ88" s="844"/>
      <c r="AK88" s="841"/>
      <c r="AL88" s="841"/>
      <c r="AM88" s="841"/>
      <c r="AN88" s="841"/>
      <c r="AO88" s="841"/>
      <c r="AP88" s="844">
        <v>122</v>
      </c>
      <c r="AQ88" s="844"/>
      <c r="AR88" s="844"/>
      <c r="AS88" s="844"/>
      <c r="AT88" s="844"/>
      <c r="AU88" s="844">
        <v>61</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5</v>
      </c>
      <c r="CS102" s="852"/>
      <c r="CT102" s="852"/>
      <c r="CU102" s="852"/>
      <c r="CV102" s="891"/>
      <c r="CW102" s="890" t="s">
        <v>549</v>
      </c>
      <c r="CX102" s="852"/>
      <c r="CY102" s="852"/>
      <c r="CZ102" s="852"/>
      <c r="DA102" s="891"/>
      <c r="DB102" s="890" t="s">
        <v>549</v>
      </c>
      <c r="DC102" s="852"/>
      <c r="DD102" s="852"/>
      <c r="DE102" s="852"/>
      <c r="DF102" s="891"/>
      <c r="DG102" s="890">
        <v>127</v>
      </c>
      <c r="DH102" s="852"/>
      <c r="DI102" s="852"/>
      <c r="DJ102" s="852"/>
      <c r="DK102" s="891"/>
      <c r="DL102" s="890" t="s">
        <v>549</v>
      </c>
      <c r="DM102" s="852"/>
      <c r="DN102" s="852"/>
      <c r="DO102" s="852"/>
      <c r="DP102" s="891"/>
      <c r="DQ102" s="890" t="s">
        <v>549</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411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412</v>
      </c>
      <c r="AB109" s="893"/>
      <c r="AC109" s="893"/>
      <c r="AD109" s="893"/>
      <c r="AE109" s="894"/>
      <c r="AF109" s="892" t="s">
        <v>413</v>
      </c>
      <c r="AG109" s="893"/>
      <c r="AH109" s="893"/>
      <c r="AI109" s="893"/>
      <c r="AJ109" s="894"/>
      <c r="AK109" s="892" t="s">
        <v>294</v>
      </c>
      <c r="AL109" s="893"/>
      <c r="AM109" s="893"/>
      <c r="AN109" s="893"/>
      <c r="AO109" s="894"/>
      <c r="AP109" s="892" t="s">
        <v>414</v>
      </c>
      <c r="AQ109" s="893"/>
      <c r="AR109" s="893"/>
      <c r="AS109" s="893"/>
      <c r="AT109" s="895"/>
      <c r="AU109" s="912" t="s">
        <v>411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412</v>
      </c>
      <c r="BR109" s="893"/>
      <c r="BS109" s="893"/>
      <c r="BT109" s="893"/>
      <c r="BU109" s="894"/>
      <c r="BV109" s="892" t="s">
        <v>413</v>
      </c>
      <c r="BW109" s="893"/>
      <c r="BX109" s="893"/>
      <c r="BY109" s="893"/>
      <c r="BZ109" s="894"/>
      <c r="CA109" s="892" t="s">
        <v>294</v>
      </c>
      <c r="CB109" s="893"/>
      <c r="CC109" s="893"/>
      <c r="CD109" s="893"/>
      <c r="CE109" s="894"/>
      <c r="CF109" s="913" t="s">
        <v>414</v>
      </c>
      <c r="CG109" s="913"/>
      <c r="CH109" s="913"/>
      <c r="CI109" s="913"/>
      <c r="CJ109" s="913"/>
      <c r="CK109" s="892" t="s">
        <v>415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412</v>
      </c>
      <c r="DH109" s="893"/>
      <c r="DI109" s="893"/>
      <c r="DJ109" s="893"/>
      <c r="DK109" s="894"/>
      <c r="DL109" s="892" t="s">
        <v>413</v>
      </c>
      <c r="DM109" s="893"/>
      <c r="DN109" s="893"/>
      <c r="DO109" s="893"/>
      <c r="DP109" s="894"/>
      <c r="DQ109" s="892" t="s">
        <v>294</v>
      </c>
      <c r="DR109" s="893"/>
      <c r="DS109" s="893"/>
      <c r="DT109" s="893"/>
      <c r="DU109" s="894"/>
      <c r="DV109" s="892" t="s">
        <v>414</v>
      </c>
      <c r="DW109" s="893"/>
      <c r="DX109" s="893"/>
      <c r="DY109" s="893"/>
      <c r="DZ109" s="895"/>
    </row>
    <row r="110" spans="1:131" s="230" customFormat="1" ht="26.25" customHeight="1" x14ac:dyDescent="0.2">
      <c r="A110" s="896" t="s">
        <v>416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471258</v>
      </c>
      <c r="AB110" s="900"/>
      <c r="AC110" s="900"/>
      <c r="AD110" s="900"/>
      <c r="AE110" s="901"/>
      <c r="AF110" s="902">
        <v>499502</v>
      </c>
      <c r="AG110" s="900"/>
      <c r="AH110" s="900"/>
      <c r="AI110" s="900"/>
      <c r="AJ110" s="901"/>
      <c r="AK110" s="902">
        <v>578191</v>
      </c>
      <c r="AL110" s="900"/>
      <c r="AM110" s="900"/>
      <c r="AN110" s="900"/>
      <c r="AO110" s="901"/>
      <c r="AP110" s="903">
        <v>14.5</v>
      </c>
      <c r="AQ110" s="904"/>
      <c r="AR110" s="904"/>
      <c r="AS110" s="904"/>
      <c r="AT110" s="905"/>
      <c r="AU110" s="906" t="s">
        <v>69</v>
      </c>
      <c r="AV110" s="907"/>
      <c r="AW110" s="907"/>
      <c r="AX110" s="907"/>
      <c r="AY110" s="907"/>
      <c r="AZ110" s="929" t="s">
        <v>417</v>
      </c>
      <c r="BA110" s="897"/>
      <c r="BB110" s="897"/>
      <c r="BC110" s="897"/>
      <c r="BD110" s="897"/>
      <c r="BE110" s="897"/>
      <c r="BF110" s="897"/>
      <c r="BG110" s="897"/>
      <c r="BH110" s="897"/>
      <c r="BI110" s="897"/>
      <c r="BJ110" s="897"/>
      <c r="BK110" s="897"/>
      <c r="BL110" s="897"/>
      <c r="BM110" s="897"/>
      <c r="BN110" s="897"/>
      <c r="BO110" s="897"/>
      <c r="BP110" s="898"/>
      <c r="BQ110" s="930">
        <v>7137254</v>
      </c>
      <c r="BR110" s="931"/>
      <c r="BS110" s="931"/>
      <c r="BT110" s="931"/>
      <c r="BU110" s="931"/>
      <c r="BV110" s="931">
        <v>7069048</v>
      </c>
      <c r="BW110" s="931"/>
      <c r="BX110" s="931"/>
      <c r="BY110" s="931"/>
      <c r="BZ110" s="931"/>
      <c r="CA110" s="931">
        <v>7112741</v>
      </c>
      <c r="CB110" s="931"/>
      <c r="CC110" s="931"/>
      <c r="CD110" s="931"/>
      <c r="CE110" s="931"/>
      <c r="CF110" s="944">
        <v>178.1</v>
      </c>
      <c r="CG110" s="945"/>
      <c r="CH110" s="945"/>
      <c r="CI110" s="945"/>
      <c r="CJ110" s="945"/>
      <c r="CK110" s="946" t="s">
        <v>418</v>
      </c>
      <c r="CL110" s="947"/>
      <c r="CM110" s="929" t="s">
        <v>419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420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421</v>
      </c>
      <c r="BA111" s="923"/>
      <c r="BB111" s="923"/>
      <c r="BC111" s="923"/>
      <c r="BD111" s="923"/>
      <c r="BE111" s="923"/>
      <c r="BF111" s="923"/>
      <c r="BG111" s="923"/>
      <c r="BH111" s="923"/>
      <c r="BI111" s="923"/>
      <c r="BJ111" s="923"/>
      <c r="BK111" s="923"/>
      <c r="BL111" s="923"/>
      <c r="BM111" s="923"/>
      <c r="BN111" s="923"/>
      <c r="BO111" s="923"/>
      <c r="BP111" s="924"/>
      <c r="BQ111" s="925">
        <v>226867</v>
      </c>
      <c r="BR111" s="926"/>
      <c r="BS111" s="926"/>
      <c r="BT111" s="926"/>
      <c r="BU111" s="926"/>
      <c r="BV111" s="926">
        <v>189318</v>
      </c>
      <c r="BW111" s="926"/>
      <c r="BX111" s="926"/>
      <c r="BY111" s="926"/>
      <c r="BZ111" s="926"/>
      <c r="CA111" s="926">
        <v>144245</v>
      </c>
      <c r="CB111" s="926"/>
      <c r="CC111" s="926"/>
      <c r="CD111" s="926"/>
      <c r="CE111" s="926"/>
      <c r="CF111" s="920">
        <v>3.6</v>
      </c>
      <c r="CG111" s="921"/>
      <c r="CH111" s="921"/>
      <c r="CI111" s="921"/>
      <c r="CJ111" s="921"/>
      <c r="CK111" s="948"/>
      <c r="CL111" s="949"/>
      <c r="CM111" s="922" t="s">
        <v>422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423</v>
      </c>
      <c r="B112" s="953"/>
      <c r="C112" s="923" t="s">
        <v>424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425</v>
      </c>
      <c r="BA112" s="923"/>
      <c r="BB112" s="923"/>
      <c r="BC112" s="923"/>
      <c r="BD112" s="923"/>
      <c r="BE112" s="923"/>
      <c r="BF112" s="923"/>
      <c r="BG112" s="923"/>
      <c r="BH112" s="923"/>
      <c r="BI112" s="923"/>
      <c r="BJ112" s="923"/>
      <c r="BK112" s="923"/>
      <c r="BL112" s="923"/>
      <c r="BM112" s="923"/>
      <c r="BN112" s="923"/>
      <c r="BO112" s="923"/>
      <c r="BP112" s="924"/>
      <c r="BQ112" s="925">
        <v>826158</v>
      </c>
      <c r="BR112" s="926"/>
      <c r="BS112" s="926"/>
      <c r="BT112" s="926"/>
      <c r="BU112" s="926"/>
      <c r="BV112" s="926">
        <v>808468</v>
      </c>
      <c r="BW112" s="926"/>
      <c r="BX112" s="926"/>
      <c r="BY112" s="926"/>
      <c r="BZ112" s="926"/>
      <c r="CA112" s="926">
        <v>822873</v>
      </c>
      <c r="CB112" s="926"/>
      <c r="CC112" s="926"/>
      <c r="CD112" s="926"/>
      <c r="CE112" s="926"/>
      <c r="CF112" s="920">
        <v>20.6</v>
      </c>
      <c r="CG112" s="921"/>
      <c r="CH112" s="921"/>
      <c r="CI112" s="921"/>
      <c r="CJ112" s="921"/>
      <c r="CK112" s="948"/>
      <c r="CL112" s="949"/>
      <c r="CM112" s="922" t="s">
        <v>426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66541</v>
      </c>
      <c r="AB113" s="938"/>
      <c r="AC113" s="938"/>
      <c r="AD113" s="938"/>
      <c r="AE113" s="939"/>
      <c r="AF113" s="940">
        <v>117470</v>
      </c>
      <c r="AG113" s="938"/>
      <c r="AH113" s="938"/>
      <c r="AI113" s="938"/>
      <c r="AJ113" s="939"/>
      <c r="AK113" s="940">
        <v>127466</v>
      </c>
      <c r="AL113" s="938"/>
      <c r="AM113" s="938"/>
      <c r="AN113" s="938"/>
      <c r="AO113" s="939"/>
      <c r="AP113" s="941">
        <v>3.2</v>
      </c>
      <c r="AQ113" s="942"/>
      <c r="AR113" s="942"/>
      <c r="AS113" s="942"/>
      <c r="AT113" s="943"/>
      <c r="AU113" s="908"/>
      <c r="AV113" s="909"/>
      <c r="AW113" s="909"/>
      <c r="AX113" s="909"/>
      <c r="AY113" s="909"/>
      <c r="AZ113" s="922" t="s">
        <v>428</v>
      </c>
      <c r="BA113" s="923"/>
      <c r="BB113" s="923"/>
      <c r="BC113" s="923"/>
      <c r="BD113" s="923"/>
      <c r="BE113" s="923"/>
      <c r="BF113" s="923"/>
      <c r="BG113" s="923"/>
      <c r="BH113" s="923"/>
      <c r="BI113" s="923"/>
      <c r="BJ113" s="923"/>
      <c r="BK113" s="923"/>
      <c r="BL113" s="923"/>
      <c r="BM113" s="923"/>
      <c r="BN113" s="923"/>
      <c r="BO113" s="923"/>
      <c r="BP113" s="924"/>
      <c r="BQ113" s="925">
        <v>18750</v>
      </c>
      <c r="BR113" s="926"/>
      <c r="BS113" s="926"/>
      <c r="BT113" s="926"/>
      <c r="BU113" s="926"/>
      <c r="BV113" s="926">
        <v>37287</v>
      </c>
      <c r="BW113" s="926"/>
      <c r="BX113" s="926"/>
      <c r="BY113" s="926"/>
      <c r="BZ113" s="926"/>
      <c r="CA113" s="926">
        <v>60844</v>
      </c>
      <c r="CB113" s="926"/>
      <c r="CC113" s="926"/>
      <c r="CD113" s="926"/>
      <c r="CE113" s="926"/>
      <c r="CF113" s="920">
        <v>1.5</v>
      </c>
      <c r="CG113" s="921"/>
      <c r="CH113" s="921"/>
      <c r="CI113" s="921"/>
      <c r="CJ113" s="921"/>
      <c r="CK113" s="948"/>
      <c r="CL113" s="949"/>
      <c r="CM113" s="922" t="s">
        <v>429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430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13705</v>
      </c>
      <c r="AB114" s="959"/>
      <c r="AC114" s="959"/>
      <c r="AD114" s="959"/>
      <c r="AE114" s="960"/>
      <c r="AF114" s="961">
        <v>1066</v>
      </c>
      <c r="AG114" s="959"/>
      <c r="AH114" s="959"/>
      <c r="AI114" s="959"/>
      <c r="AJ114" s="960"/>
      <c r="AK114" s="961">
        <v>2406</v>
      </c>
      <c r="AL114" s="959"/>
      <c r="AM114" s="959"/>
      <c r="AN114" s="959"/>
      <c r="AO114" s="960"/>
      <c r="AP114" s="962">
        <v>0.1</v>
      </c>
      <c r="AQ114" s="963"/>
      <c r="AR114" s="963"/>
      <c r="AS114" s="963"/>
      <c r="AT114" s="964"/>
      <c r="AU114" s="908"/>
      <c r="AV114" s="909"/>
      <c r="AW114" s="909"/>
      <c r="AX114" s="909"/>
      <c r="AY114" s="909"/>
      <c r="AZ114" s="922" t="s">
        <v>431</v>
      </c>
      <c r="BA114" s="923"/>
      <c r="BB114" s="923"/>
      <c r="BC114" s="923"/>
      <c r="BD114" s="923"/>
      <c r="BE114" s="923"/>
      <c r="BF114" s="923"/>
      <c r="BG114" s="923"/>
      <c r="BH114" s="923"/>
      <c r="BI114" s="923"/>
      <c r="BJ114" s="923"/>
      <c r="BK114" s="923"/>
      <c r="BL114" s="923"/>
      <c r="BM114" s="923"/>
      <c r="BN114" s="923"/>
      <c r="BO114" s="923"/>
      <c r="BP114" s="924"/>
      <c r="BQ114" s="925">
        <v>688454</v>
      </c>
      <c r="BR114" s="926"/>
      <c r="BS114" s="926"/>
      <c r="BT114" s="926"/>
      <c r="BU114" s="926"/>
      <c r="BV114" s="926">
        <v>587671</v>
      </c>
      <c r="BW114" s="926"/>
      <c r="BX114" s="926"/>
      <c r="BY114" s="926"/>
      <c r="BZ114" s="926"/>
      <c r="CA114" s="926">
        <v>585071</v>
      </c>
      <c r="CB114" s="926"/>
      <c r="CC114" s="926"/>
      <c r="CD114" s="926"/>
      <c r="CE114" s="926"/>
      <c r="CF114" s="920">
        <v>14.6</v>
      </c>
      <c r="CG114" s="921"/>
      <c r="CH114" s="921"/>
      <c r="CI114" s="921"/>
      <c r="CJ114" s="921"/>
      <c r="CK114" s="948"/>
      <c r="CL114" s="949"/>
      <c r="CM114" s="922" t="s">
        <v>432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37549</v>
      </c>
      <c r="AB115" s="938"/>
      <c r="AC115" s="938"/>
      <c r="AD115" s="938"/>
      <c r="AE115" s="939"/>
      <c r="AF115" s="940">
        <v>37549</v>
      </c>
      <c r="AG115" s="938"/>
      <c r="AH115" s="938"/>
      <c r="AI115" s="938"/>
      <c r="AJ115" s="939"/>
      <c r="AK115" s="940">
        <v>45074</v>
      </c>
      <c r="AL115" s="938"/>
      <c r="AM115" s="938"/>
      <c r="AN115" s="938"/>
      <c r="AO115" s="939"/>
      <c r="AP115" s="941">
        <v>1.1000000000000001</v>
      </c>
      <c r="AQ115" s="942"/>
      <c r="AR115" s="942"/>
      <c r="AS115" s="942"/>
      <c r="AT115" s="943"/>
      <c r="AU115" s="908"/>
      <c r="AV115" s="909"/>
      <c r="AW115" s="909"/>
      <c r="AX115" s="909"/>
      <c r="AY115" s="909"/>
      <c r="AZ115" s="922" t="s">
        <v>434</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213933</v>
      </c>
      <c r="DH115" s="959"/>
      <c r="DI115" s="959"/>
      <c r="DJ115" s="959"/>
      <c r="DK115" s="960"/>
      <c r="DL115" s="961">
        <v>179767</v>
      </c>
      <c r="DM115" s="959"/>
      <c r="DN115" s="959"/>
      <c r="DO115" s="959"/>
      <c r="DP115" s="960"/>
      <c r="DQ115" s="961">
        <v>138079</v>
      </c>
      <c r="DR115" s="959"/>
      <c r="DS115" s="959"/>
      <c r="DT115" s="959"/>
      <c r="DU115" s="960"/>
      <c r="DV115" s="962">
        <v>3.5</v>
      </c>
      <c r="DW115" s="963"/>
      <c r="DX115" s="963"/>
      <c r="DY115" s="963"/>
      <c r="DZ115" s="964"/>
    </row>
    <row r="116" spans="1:130" s="230" customFormat="1" ht="26.25" customHeight="1" x14ac:dyDescent="0.2">
      <c r="A116" s="956"/>
      <c r="B116" s="957"/>
      <c r="C116" s="965" t="s">
        <v>436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437</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439</v>
      </c>
      <c r="Z117" s="894"/>
      <c r="AA117" s="978">
        <v>589053</v>
      </c>
      <c r="AB117" s="979"/>
      <c r="AC117" s="979"/>
      <c r="AD117" s="979"/>
      <c r="AE117" s="980"/>
      <c r="AF117" s="981">
        <v>655587</v>
      </c>
      <c r="AG117" s="979"/>
      <c r="AH117" s="979"/>
      <c r="AI117" s="979"/>
      <c r="AJ117" s="980"/>
      <c r="AK117" s="981">
        <v>753137</v>
      </c>
      <c r="AL117" s="979"/>
      <c r="AM117" s="979"/>
      <c r="AN117" s="979"/>
      <c r="AO117" s="980"/>
      <c r="AP117" s="982"/>
      <c r="AQ117" s="983"/>
      <c r="AR117" s="983"/>
      <c r="AS117" s="983"/>
      <c r="AT117" s="984"/>
      <c r="AU117" s="908"/>
      <c r="AV117" s="909"/>
      <c r="AW117" s="909"/>
      <c r="AX117" s="909"/>
      <c r="AY117" s="909"/>
      <c r="AZ117" s="974" t="s">
        <v>440</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412</v>
      </c>
      <c r="AB118" s="893"/>
      <c r="AC118" s="893"/>
      <c r="AD118" s="893"/>
      <c r="AE118" s="894"/>
      <c r="AF118" s="892" t="s">
        <v>413</v>
      </c>
      <c r="AG118" s="893"/>
      <c r="AH118" s="893"/>
      <c r="AI118" s="893"/>
      <c r="AJ118" s="894"/>
      <c r="AK118" s="892" t="s">
        <v>294</v>
      </c>
      <c r="AL118" s="893"/>
      <c r="AM118" s="893"/>
      <c r="AN118" s="893"/>
      <c r="AO118" s="894"/>
      <c r="AP118" s="970" t="s">
        <v>414</v>
      </c>
      <c r="AQ118" s="971"/>
      <c r="AR118" s="971"/>
      <c r="AS118" s="971"/>
      <c r="AT118" s="972"/>
      <c r="AU118" s="908"/>
      <c r="AV118" s="909"/>
      <c r="AW118" s="909"/>
      <c r="AX118" s="909"/>
      <c r="AY118" s="909"/>
      <c r="AZ118" s="973" t="s">
        <v>442</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7" t="s">
        <v>418</v>
      </c>
      <c r="B119" s="947"/>
      <c r="C119" s="929" t="s">
        <v>419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444</v>
      </c>
      <c r="BP119" s="1005"/>
      <c r="BQ119" s="999">
        <v>8897483</v>
      </c>
      <c r="BR119" s="1000"/>
      <c r="BS119" s="1000"/>
      <c r="BT119" s="1000"/>
      <c r="BU119" s="1000"/>
      <c r="BV119" s="1000">
        <v>8691792</v>
      </c>
      <c r="BW119" s="1000"/>
      <c r="BX119" s="1000"/>
      <c r="BY119" s="1000"/>
      <c r="BZ119" s="1000"/>
      <c r="CA119" s="1000">
        <v>8725774</v>
      </c>
      <c r="CB119" s="1000"/>
      <c r="CC119" s="1000"/>
      <c r="CD119" s="1000"/>
      <c r="CE119" s="1000"/>
      <c r="CF119" s="1001"/>
      <c r="CG119" s="1002"/>
      <c r="CH119" s="1002"/>
      <c r="CI119" s="1002"/>
      <c r="CJ119" s="1003"/>
      <c r="CK119" s="950"/>
      <c r="CL119" s="951"/>
      <c r="CM119" s="973" t="s">
        <v>445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12934</v>
      </c>
      <c r="DH119" s="986"/>
      <c r="DI119" s="986"/>
      <c r="DJ119" s="986"/>
      <c r="DK119" s="987"/>
      <c r="DL119" s="985">
        <v>9551</v>
      </c>
      <c r="DM119" s="986"/>
      <c r="DN119" s="986"/>
      <c r="DO119" s="986"/>
      <c r="DP119" s="987"/>
      <c r="DQ119" s="985">
        <v>6166</v>
      </c>
      <c r="DR119" s="986"/>
      <c r="DS119" s="986"/>
      <c r="DT119" s="986"/>
      <c r="DU119" s="987"/>
      <c r="DV119" s="988">
        <v>0.2</v>
      </c>
      <c r="DW119" s="989"/>
      <c r="DX119" s="989"/>
      <c r="DY119" s="989"/>
      <c r="DZ119" s="990"/>
    </row>
    <row r="120" spans="1:130" s="230" customFormat="1" ht="26.25" customHeight="1" x14ac:dyDescent="0.2">
      <c r="A120" s="1058"/>
      <c r="B120" s="949"/>
      <c r="C120" s="922" t="s">
        <v>422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446</v>
      </c>
      <c r="AV120" s="992"/>
      <c r="AW120" s="992"/>
      <c r="AX120" s="992"/>
      <c r="AY120" s="993"/>
      <c r="AZ120" s="929" t="s">
        <v>447</v>
      </c>
      <c r="BA120" s="897"/>
      <c r="BB120" s="897"/>
      <c r="BC120" s="897"/>
      <c r="BD120" s="897"/>
      <c r="BE120" s="897"/>
      <c r="BF120" s="897"/>
      <c r="BG120" s="897"/>
      <c r="BH120" s="897"/>
      <c r="BI120" s="897"/>
      <c r="BJ120" s="897"/>
      <c r="BK120" s="897"/>
      <c r="BL120" s="897"/>
      <c r="BM120" s="897"/>
      <c r="BN120" s="897"/>
      <c r="BO120" s="897"/>
      <c r="BP120" s="898"/>
      <c r="BQ120" s="930">
        <v>2476808</v>
      </c>
      <c r="BR120" s="931"/>
      <c r="BS120" s="931"/>
      <c r="BT120" s="931"/>
      <c r="BU120" s="931"/>
      <c r="BV120" s="931">
        <v>2375560</v>
      </c>
      <c r="BW120" s="931"/>
      <c r="BX120" s="931"/>
      <c r="BY120" s="931"/>
      <c r="BZ120" s="931"/>
      <c r="CA120" s="931">
        <v>2476842</v>
      </c>
      <c r="CB120" s="931"/>
      <c r="CC120" s="931"/>
      <c r="CD120" s="931"/>
      <c r="CE120" s="931"/>
      <c r="CF120" s="944">
        <v>62</v>
      </c>
      <c r="CG120" s="945"/>
      <c r="CH120" s="945"/>
      <c r="CI120" s="945"/>
      <c r="CJ120" s="945"/>
      <c r="CK120" s="1006" t="s">
        <v>448</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v>698167</v>
      </c>
      <c r="DH120" s="931"/>
      <c r="DI120" s="931"/>
      <c r="DJ120" s="931"/>
      <c r="DK120" s="931"/>
      <c r="DL120" s="931">
        <v>653569</v>
      </c>
      <c r="DM120" s="931"/>
      <c r="DN120" s="931"/>
      <c r="DO120" s="931"/>
      <c r="DP120" s="931"/>
      <c r="DQ120" s="931">
        <v>650431</v>
      </c>
      <c r="DR120" s="931"/>
      <c r="DS120" s="931"/>
      <c r="DT120" s="931"/>
      <c r="DU120" s="931"/>
      <c r="DV120" s="932">
        <v>16.3</v>
      </c>
      <c r="DW120" s="932"/>
      <c r="DX120" s="932"/>
      <c r="DY120" s="932"/>
      <c r="DZ120" s="933"/>
    </row>
    <row r="121" spans="1:130" s="230" customFormat="1" ht="26.25" customHeight="1" x14ac:dyDescent="0.2">
      <c r="A121" s="1058"/>
      <c r="B121" s="949"/>
      <c r="C121" s="974" t="s">
        <v>449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450</v>
      </c>
      <c r="BA121" s="923"/>
      <c r="BB121" s="923"/>
      <c r="BC121" s="923"/>
      <c r="BD121" s="923"/>
      <c r="BE121" s="923"/>
      <c r="BF121" s="923"/>
      <c r="BG121" s="923"/>
      <c r="BH121" s="923"/>
      <c r="BI121" s="923"/>
      <c r="BJ121" s="923"/>
      <c r="BK121" s="923"/>
      <c r="BL121" s="923"/>
      <c r="BM121" s="923"/>
      <c r="BN121" s="923"/>
      <c r="BO121" s="923"/>
      <c r="BP121" s="924"/>
      <c r="BQ121" s="925" t="s">
        <v>122</v>
      </c>
      <c r="BR121" s="926"/>
      <c r="BS121" s="926"/>
      <c r="BT121" s="926"/>
      <c r="BU121" s="926"/>
      <c r="BV121" s="926" t="s">
        <v>122</v>
      </c>
      <c r="BW121" s="926"/>
      <c r="BX121" s="926"/>
      <c r="BY121" s="926"/>
      <c r="BZ121" s="926"/>
      <c r="CA121" s="926" t="s">
        <v>122</v>
      </c>
      <c r="CB121" s="926"/>
      <c r="CC121" s="926"/>
      <c r="CD121" s="926"/>
      <c r="CE121" s="926"/>
      <c r="CF121" s="920" t="s">
        <v>122</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v>127991</v>
      </c>
      <c r="DH121" s="926"/>
      <c r="DI121" s="926"/>
      <c r="DJ121" s="926"/>
      <c r="DK121" s="926"/>
      <c r="DL121" s="926">
        <v>154899</v>
      </c>
      <c r="DM121" s="926"/>
      <c r="DN121" s="926"/>
      <c r="DO121" s="926"/>
      <c r="DP121" s="926"/>
      <c r="DQ121" s="926">
        <v>172442</v>
      </c>
      <c r="DR121" s="926"/>
      <c r="DS121" s="926"/>
      <c r="DT121" s="926"/>
      <c r="DU121" s="926"/>
      <c r="DV121" s="927">
        <v>4.3</v>
      </c>
      <c r="DW121" s="927"/>
      <c r="DX121" s="927"/>
      <c r="DY121" s="927"/>
      <c r="DZ121" s="928"/>
    </row>
    <row r="122" spans="1:130" s="230" customFormat="1" ht="26.25" customHeight="1" x14ac:dyDescent="0.2">
      <c r="A122" s="1058"/>
      <c r="B122" s="949"/>
      <c r="C122" s="922" t="s">
        <v>432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451</v>
      </c>
      <c r="BA122" s="965"/>
      <c r="BB122" s="965"/>
      <c r="BC122" s="965"/>
      <c r="BD122" s="965"/>
      <c r="BE122" s="965"/>
      <c r="BF122" s="965"/>
      <c r="BG122" s="965"/>
      <c r="BH122" s="965"/>
      <c r="BI122" s="965"/>
      <c r="BJ122" s="965"/>
      <c r="BK122" s="965"/>
      <c r="BL122" s="965"/>
      <c r="BM122" s="965"/>
      <c r="BN122" s="965"/>
      <c r="BO122" s="965"/>
      <c r="BP122" s="966"/>
      <c r="BQ122" s="999">
        <v>5478907</v>
      </c>
      <c r="BR122" s="1000"/>
      <c r="BS122" s="1000"/>
      <c r="BT122" s="1000"/>
      <c r="BU122" s="1000"/>
      <c r="BV122" s="1000">
        <v>5206150</v>
      </c>
      <c r="BW122" s="1000"/>
      <c r="BX122" s="1000"/>
      <c r="BY122" s="1000"/>
      <c r="BZ122" s="1000"/>
      <c r="CA122" s="1000">
        <v>4978391</v>
      </c>
      <c r="CB122" s="1000"/>
      <c r="CC122" s="1000"/>
      <c r="CD122" s="1000"/>
      <c r="CE122" s="1000"/>
      <c r="CF122" s="1017">
        <v>124.6</v>
      </c>
      <c r="CG122" s="1018"/>
      <c r="CH122" s="1018"/>
      <c r="CI122" s="1018"/>
      <c r="CJ122" s="1018"/>
      <c r="CK122" s="1009"/>
      <c r="CL122" s="1010"/>
      <c r="CM122" s="1010"/>
      <c r="CN122" s="1010"/>
      <c r="CO122" s="1011"/>
      <c r="CP122" s="1019" t="s">
        <v>376</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2">
      <c r="A123" s="1058"/>
      <c r="B123" s="949"/>
      <c r="C123" s="922" t="s">
        <v>438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452</v>
      </c>
      <c r="BP123" s="1005"/>
      <c r="BQ123" s="1064">
        <v>7955715</v>
      </c>
      <c r="BR123" s="1031"/>
      <c r="BS123" s="1031"/>
      <c r="BT123" s="1031"/>
      <c r="BU123" s="1031"/>
      <c r="BV123" s="1031">
        <v>7581710</v>
      </c>
      <c r="BW123" s="1031"/>
      <c r="BX123" s="1031"/>
      <c r="BY123" s="1031"/>
      <c r="BZ123" s="1031"/>
      <c r="CA123" s="1031">
        <v>7455233</v>
      </c>
      <c r="CB123" s="1031"/>
      <c r="CC123" s="1031"/>
      <c r="CD123" s="1031"/>
      <c r="CE123" s="1031"/>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8"/>
      <c r="B124" s="949"/>
      <c r="C124" s="922" t="s">
        <v>441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60" t="s">
        <v>453</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23.8</v>
      </c>
      <c r="BR124" s="1027"/>
      <c r="BS124" s="1027"/>
      <c r="BT124" s="1027"/>
      <c r="BU124" s="1027"/>
      <c r="BV124" s="1027">
        <v>28.3</v>
      </c>
      <c r="BW124" s="1027"/>
      <c r="BX124" s="1027"/>
      <c r="BY124" s="1027"/>
      <c r="BZ124" s="1027"/>
      <c r="CA124" s="1027">
        <v>31.8</v>
      </c>
      <c r="CB124" s="1027"/>
      <c r="CC124" s="1027"/>
      <c r="CD124" s="1027"/>
      <c r="CE124" s="1027"/>
      <c r="CF124" s="1028"/>
      <c r="CG124" s="1029"/>
      <c r="CH124" s="1029"/>
      <c r="CI124" s="1029"/>
      <c r="CJ124" s="1030"/>
      <c r="CK124" s="1012"/>
      <c r="CL124" s="1012"/>
      <c r="CM124" s="1012"/>
      <c r="CN124" s="1012"/>
      <c r="CO124" s="1013"/>
      <c r="CP124" s="1019" t="s">
        <v>454</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8"/>
      <c r="B125" s="949"/>
      <c r="C125" s="922" t="s">
        <v>443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455</v>
      </c>
      <c r="CL125" s="1007"/>
      <c r="CM125" s="1007"/>
      <c r="CN125" s="1007"/>
      <c r="CO125" s="1008"/>
      <c r="CP125" s="929" t="s">
        <v>456</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8"/>
      <c r="B126" s="949"/>
      <c r="C126" s="922" t="s">
        <v>445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37549</v>
      </c>
      <c r="AB126" s="959"/>
      <c r="AC126" s="959"/>
      <c r="AD126" s="959"/>
      <c r="AE126" s="960"/>
      <c r="AF126" s="961">
        <v>37549</v>
      </c>
      <c r="AG126" s="959"/>
      <c r="AH126" s="959"/>
      <c r="AI126" s="959"/>
      <c r="AJ126" s="960"/>
      <c r="AK126" s="961">
        <v>45074</v>
      </c>
      <c r="AL126" s="959"/>
      <c r="AM126" s="959"/>
      <c r="AN126" s="959"/>
      <c r="AO126" s="960"/>
      <c r="AP126" s="962">
        <v>1.1000000000000001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457</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9"/>
      <c r="B127" s="951"/>
      <c r="C127" s="973" t="s">
        <v>458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2" t="s">
        <v>459</v>
      </c>
      <c r="AY127" s="1033"/>
      <c r="AZ127" s="1033"/>
      <c r="BA127" s="1033"/>
      <c r="BB127" s="1033"/>
      <c r="BC127" s="1033"/>
      <c r="BD127" s="1033"/>
      <c r="BE127" s="1034"/>
      <c r="BF127" s="1035" t="s">
        <v>460</v>
      </c>
      <c r="BG127" s="1033"/>
      <c r="BH127" s="1033"/>
      <c r="BI127" s="1033"/>
      <c r="BJ127" s="1033"/>
      <c r="BK127" s="1033"/>
      <c r="BL127" s="1034"/>
      <c r="BM127" s="1035" t="s">
        <v>461</v>
      </c>
      <c r="BN127" s="1033"/>
      <c r="BO127" s="1033"/>
      <c r="BP127" s="1033"/>
      <c r="BQ127" s="1033"/>
      <c r="BR127" s="1033"/>
      <c r="BS127" s="1034"/>
      <c r="BT127" s="1035" t="s">
        <v>462</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463</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2" t="s">
        <v>464</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465</v>
      </c>
      <c r="X128" s="1044"/>
      <c r="Y128" s="1044"/>
      <c r="Z128" s="1045"/>
      <c r="AA128" s="1046" t="s">
        <v>122</v>
      </c>
      <c r="AB128" s="1047"/>
      <c r="AC128" s="1047"/>
      <c r="AD128" s="1047"/>
      <c r="AE128" s="1048"/>
      <c r="AF128" s="1049">
        <v>365</v>
      </c>
      <c r="AG128" s="1047"/>
      <c r="AH128" s="1047"/>
      <c r="AI128" s="1047"/>
      <c r="AJ128" s="1048"/>
      <c r="AK128" s="1049">
        <v>365</v>
      </c>
      <c r="AL128" s="1047"/>
      <c r="AM128" s="1047"/>
      <c r="AN128" s="1047"/>
      <c r="AO128" s="1048"/>
      <c r="AP128" s="1050"/>
      <c r="AQ128" s="1051"/>
      <c r="AR128" s="1051"/>
      <c r="AS128" s="1051"/>
      <c r="AT128" s="1052"/>
      <c r="AU128" s="232"/>
      <c r="AV128" s="232"/>
      <c r="AW128" s="232"/>
      <c r="AX128" s="896" t="s">
        <v>466</v>
      </c>
      <c r="AY128" s="897"/>
      <c r="AZ128" s="897"/>
      <c r="BA128" s="897"/>
      <c r="BB128" s="897"/>
      <c r="BC128" s="897"/>
      <c r="BD128" s="897"/>
      <c r="BE128" s="898"/>
      <c r="BF128" s="1053" t="s">
        <v>122</v>
      </c>
      <c r="BG128" s="1054"/>
      <c r="BH128" s="1054"/>
      <c r="BI128" s="1054"/>
      <c r="BJ128" s="1054"/>
      <c r="BK128" s="1054"/>
      <c r="BL128" s="1055"/>
      <c r="BM128" s="1053">
        <v>15</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467</v>
      </c>
      <c r="CQ128" s="726"/>
      <c r="CR128" s="726"/>
      <c r="CS128" s="726"/>
      <c r="CT128" s="726"/>
      <c r="CU128" s="726"/>
      <c r="CV128" s="726"/>
      <c r="CW128" s="726"/>
      <c r="CX128" s="726"/>
      <c r="CY128" s="726"/>
      <c r="CZ128" s="726"/>
      <c r="DA128" s="726"/>
      <c r="DB128" s="726"/>
      <c r="DC128" s="726"/>
      <c r="DD128" s="726"/>
      <c r="DE128" s="726"/>
      <c r="DF128" s="1037"/>
      <c r="DG128" s="1038" t="s">
        <v>122</v>
      </c>
      <c r="DH128" s="1039"/>
      <c r="DI128" s="1039"/>
      <c r="DJ128" s="1039"/>
      <c r="DK128" s="1039"/>
      <c r="DL128" s="1039" t="s">
        <v>122</v>
      </c>
      <c r="DM128" s="1039"/>
      <c r="DN128" s="1039"/>
      <c r="DO128" s="1039"/>
      <c r="DP128" s="1039"/>
      <c r="DQ128" s="1039" t="s">
        <v>122</v>
      </c>
      <c r="DR128" s="1039"/>
      <c r="DS128" s="1039"/>
      <c r="DT128" s="1039"/>
      <c r="DU128" s="1039"/>
      <c r="DV128" s="1040" t="s">
        <v>122</v>
      </c>
      <c r="DW128" s="1040"/>
      <c r="DX128" s="1040"/>
      <c r="DY128" s="1040"/>
      <c r="DZ128" s="1041"/>
    </row>
    <row r="129" spans="1:131" s="230" customFormat="1" ht="26.25" customHeight="1" x14ac:dyDescent="0.2">
      <c r="A129" s="934" t="s">
        <v>103</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468</v>
      </c>
      <c r="X129" s="1071"/>
      <c r="Y129" s="1071"/>
      <c r="Z129" s="1072"/>
      <c r="AA129" s="958">
        <v>4400982</v>
      </c>
      <c r="AB129" s="959"/>
      <c r="AC129" s="959"/>
      <c r="AD129" s="959"/>
      <c r="AE129" s="960"/>
      <c r="AF129" s="961">
        <v>4352470</v>
      </c>
      <c r="AG129" s="959"/>
      <c r="AH129" s="959"/>
      <c r="AI129" s="959"/>
      <c r="AJ129" s="960"/>
      <c r="AK129" s="961">
        <v>4443199</v>
      </c>
      <c r="AL129" s="959"/>
      <c r="AM129" s="959"/>
      <c r="AN129" s="959"/>
      <c r="AO129" s="960"/>
      <c r="AP129" s="1073"/>
      <c r="AQ129" s="1074"/>
      <c r="AR129" s="1074"/>
      <c r="AS129" s="1074"/>
      <c r="AT129" s="1075"/>
      <c r="AU129" s="233"/>
      <c r="AV129" s="233"/>
      <c r="AW129" s="233"/>
      <c r="AX129" s="1065" t="s">
        <v>469</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470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471</v>
      </c>
      <c r="X130" s="1071"/>
      <c r="Y130" s="1071"/>
      <c r="Z130" s="1072"/>
      <c r="AA130" s="958">
        <v>444479</v>
      </c>
      <c r="AB130" s="959"/>
      <c r="AC130" s="959"/>
      <c r="AD130" s="959"/>
      <c r="AE130" s="960"/>
      <c r="AF130" s="961">
        <v>437229</v>
      </c>
      <c r="AG130" s="959"/>
      <c r="AH130" s="959"/>
      <c r="AI130" s="959"/>
      <c r="AJ130" s="960"/>
      <c r="AK130" s="961">
        <v>449264</v>
      </c>
      <c r="AL130" s="959"/>
      <c r="AM130" s="959"/>
      <c r="AN130" s="959"/>
      <c r="AO130" s="960"/>
      <c r="AP130" s="1073"/>
      <c r="AQ130" s="1074"/>
      <c r="AR130" s="1074"/>
      <c r="AS130" s="1074"/>
      <c r="AT130" s="1075"/>
      <c r="AU130" s="233"/>
      <c r="AV130" s="233"/>
      <c r="AW130" s="233"/>
      <c r="AX130" s="1065" t="s">
        <v>472</v>
      </c>
      <c r="AY130" s="923"/>
      <c r="AZ130" s="923"/>
      <c r="BA130" s="923"/>
      <c r="BB130" s="923"/>
      <c r="BC130" s="923"/>
      <c r="BD130" s="923"/>
      <c r="BE130" s="924"/>
      <c r="BF130" s="1101">
        <v>5.6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473</v>
      </c>
      <c r="X131" s="1108"/>
      <c r="Y131" s="1108"/>
      <c r="Z131" s="1109"/>
      <c r="AA131" s="1004">
        <v>3956503</v>
      </c>
      <c r="AB131" s="986"/>
      <c r="AC131" s="986"/>
      <c r="AD131" s="986"/>
      <c r="AE131" s="987"/>
      <c r="AF131" s="985">
        <v>3915241</v>
      </c>
      <c r="AG131" s="986"/>
      <c r="AH131" s="986"/>
      <c r="AI131" s="986"/>
      <c r="AJ131" s="987"/>
      <c r="AK131" s="985">
        <v>3993935</v>
      </c>
      <c r="AL131" s="986"/>
      <c r="AM131" s="986"/>
      <c r="AN131" s="986"/>
      <c r="AO131" s="987"/>
      <c r="AP131" s="1110"/>
      <c r="AQ131" s="1111"/>
      <c r="AR131" s="1111"/>
      <c r="AS131" s="1111"/>
      <c r="AT131" s="1112"/>
      <c r="AU131" s="233"/>
      <c r="AV131" s="233"/>
      <c r="AW131" s="233"/>
      <c r="AX131" s="1083" t="s">
        <v>474</v>
      </c>
      <c r="AY131" s="726"/>
      <c r="AZ131" s="726"/>
      <c r="BA131" s="726"/>
      <c r="BB131" s="726"/>
      <c r="BC131" s="726"/>
      <c r="BD131" s="726"/>
      <c r="BE131" s="1037"/>
      <c r="BF131" s="1084">
        <v>31.8</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476</v>
      </c>
      <c r="W132" s="1094"/>
      <c r="X132" s="1094"/>
      <c r="Y132" s="1094"/>
      <c r="Z132" s="1095"/>
      <c r="AA132" s="1096">
        <v>3.6540854390000002</v>
      </c>
      <c r="AB132" s="1097"/>
      <c r="AC132" s="1097"/>
      <c r="AD132" s="1097"/>
      <c r="AE132" s="1098"/>
      <c r="AF132" s="1099">
        <v>5.5678054049999997</v>
      </c>
      <c r="AG132" s="1097"/>
      <c r="AH132" s="1097"/>
      <c r="AI132" s="1097"/>
      <c r="AJ132" s="1098"/>
      <c r="AK132" s="1099">
        <v>7.5992223210000001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477</v>
      </c>
      <c r="W133" s="1077"/>
      <c r="X133" s="1077"/>
      <c r="Y133" s="1077"/>
      <c r="Z133" s="1078"/>
      <c r="AA133" s="1079">
        <v>5.0999999999999996</v>
      </c>
      <c r="AB133" s="1080"/>
      <c r="AC133" s="1080"/>
      <c r="AD133" s="1080"/>
      <c r="AE133" s="1081"/>
      <c r="AF133" s="1079">
        <v>5</v>
      </c>
      <c r="AG133" s="1080"/>
      <c r="AH133" s="1080"/>
      <c r="AI133" s="1080"/>
      <c r="AJ133" s="1081"/>
      <c r="AK133" s="1079">
        <v>5.6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MTko1x5Am14Vpr4VJCx8TfXv8yS6FMhCGua6udHMZZrNimflSO1JqWwfhEx/YUROHJ5aTV9YV6pPhOjMeJzDPg==" saltValue="mrIgttMqIVc3W5/6Gn0fm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478</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6bKiIa4djbp82+QEpZZlYa+M2NxYaIUI1f501ycY9/vBja4+rF7zKcL4JoLwe3KC8PuChPTXpIGfUzxmkAltQA==" saltValue="PAj+fnhPKU+k5KX27uyT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fW8VcRAalfuLh7V7EqjZUgFB/OEY4uSNrAIUiFR6HPhwSOsdX0kWxfQsEqaTQ1ZzBx/2FtUgfSFznmgqweIZWw==" saltValue="XZMZKeGzSnqZ2SfV6iIZK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481</v>
      </c>
      <c r="AP7" s="272"/>
      <c r="AQ7" s="273" t="s">
        <v>482</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483</v>
      </c>
      <c r="AQ8" s="279" t="s">
        <v>484</v>
      </c>
      <c r="AR8" s="280" t="s">
        <v>485</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486</v>
      </c>
      <c r="AL9" s="1117"/>
      <c r="AM9" s="1117"/>
      <c r="AN9" s="1118"/>
      <c r="AO9" s="281">
        <v>1143702</v>
      </c>
      <c r="AP9" s="281">
        <v>61328</v>
      </c>
      <c r="AQ9" s="282">
        <v>93942</v>
      </c>
      <c r="AR9" s="283">
        <v>-34.700000000000003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487</v>
      </c>
      <c r="AL10" s="1117"/>
      <c r="AM10" s="1117"/>
      <c r="AN10" s="1118"/>
      <c r="AO10" s="284">
        <v>10063</v>
      </c>
      <c r="AP10" s="284">
        <v>540</v>
      </c>
      <c r="AQ10" s="285">
        <v>12590</v>
      </c>
      <c r="AR10" s="286">
        <v>-95.7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488</v>
      </c>
      <c r="AL11" s="1117"/>
      <c r="AM11" s="1117"/>
      <c r="AN11" s="1118"/>
      <c r="AO11" s="284" t="s">
        <v>489</v>
      </c>
      <c r="AP11" s="284" t="s">
        <v>489</v>
      </c>
      <c r="AQ11" s="285">
        <v>461</v>
      </c>
      <c r="AR11" s="286" t="s">
        <v>489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490</v>
      </c>
      <c r="AL12" s="1117"/>
      <c r="AM12" s="1117"/>
      <c r="AN12" s="1118"/>
      <c r="AO12" s="284" t="s">
        <v>489</v>
      </c>
      <c r="AP12" s="284" t="s">
        <v>489</v>
      </c>
      <c r="AQ12" s="285">
        <v>24</v>
      </c>
      <c r="AR12" s="286" t="s">
        <v>489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491</v>
      </c>
      <c r="AL13" s="1117"/>
      <c r="AM13" s="1117"/>
      <c r="AN13" s="1118"/>
      <c r="AO13" s="284">
        <v>20272</v>
      </c>
      <c r="AP13" s="284">
        <v>1087</v>
      </c>
      <c r="AQ13" s="285">
        <v>3962</v>
      </c>
      <c r="AR13" s="286">
        <v>-72.599999999999994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492</v>
      </c>
      <c r="AL14" s="1117"/>
      <c r="AM14" s="1117"/>
      <c r="AN14" s="1118"/>
      <c r="AO14" s="284">
        <v>31220</v>
      </c>
      <c r="AP14" s="284">
        <v>1674</v>
      </c>
      <c r="AQ14" s="285">
        <v>1657</v>
      </c>
      <c r="AR14" s="286">
        <v>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493</v>
      </c>
      <c r="AL15" s="1120"/>
      <c r="AM15" s="1120"/>
      <c r="AN15" s="1121"/>
      <c r="AO15" s="284">
        <v>-85838</v>
      </c>
      <c r="AP15" s="284">
        <v>-4603</v>
      </c>
      <c r="AQ15" s="285">
        <v>-5526</v>
      </c>
      <c r="AR15" s="286">
        <v>-16.7</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1119419</v>
      </c>
      <c r="AP16" s="284">
        <v>60026</v>
      </c>
      <c r="AQ16" s="285">
        <v>107111</v>
      </c>
      <c r="AR16" s="286">
        <v>-44</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498</v>
      </c>
      <c r="AL21" s="1123"/>
      <c r="AM21" s="1123"/>
      <c r="AN21" s="1124"/>
      <c r="AO21" s="297">
        <v>6.27</v>
      </c>
      <c r="AP21" s="298">
        <v>9.3000000000000007</v>
      </c>
      <c r="AQ21" s="299">
        <v>-3.03</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499</v>
      </c>
      <c r="AL22" s="1123"/>
      <c r="AM22" s="1123"/>
      <c r="AN22" s="1124"/>
      <c r="AO22" s="302">
        <v>100.3</v>
      </c>
      <c r="AP22" s="303">
        <v>96.8</v>
      </c>
      <c r="AQ22" s="304">
        <v>3.5</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500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481</v>
      </c>
      <c r="AP30" s="272"/>
      <c r="AQ30" s="273" t="s">
        <v>482</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483</v>
      </c>
      <c r="AQ31" s="279" t="s">
        <v>484</v>
      </c>
      <c r="AR31" s="280" t="s">
        <v>485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503</v>
      </c>
      <c r="AL32" s="1131"/>
      <c r="AM32" s="1131"/>
      <c r="AN32" s="1132"/>
      <c r="AO32" s="312">
        <v>578191</v>
      </c>
      <c r="AP32" s="312">
        <v>31004</v>
      </c>
      <c r="AQ32" s="313">
        <v>49869</v>
      </c>
      <c r="AR32" s="314">
        <v>-37.799999999999997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504</v>
      </c>
      <c r="AL33" s="1131"/>
      <c r="AM33" s="1131"/>
      <c r="AN33" s="1132"/>
      <c r="AO33" s="312" t="s">
        <v>489</v>
      </c>
      <c r="AP33" s="312" t="s">
        <v>489</v>
      </c>
      <c r="AQ33" s="313" t="s">
        <v>489</v>
      </c>
      <c r="AR33" s="314" t="s">
        <v>489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505</v>
      </c>
      <c r="AL34" s="1131"/>
      <c r="AM34" s="1131"/>
      <c r="AN34" s="1132"/>
      <c r="AO34" s="312" t="s">
        <v>489</v>
      </c>
      <c r="AP34" s="312" t="s">
        <v>489</v>
      </c>
      <c r="AQ34" s="313" t="s">
        <v>489</v>
      </c>
      <c r="AR34" s="314" t="s">
        <v>489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506</v>
      </c>
      <c r="AL35" s="1131"/>
      <c r="AM35" s="1131"/>
      <c r="AN35" s="1132"/>
      <c r="AO35" s="312">
        <v>127466</v>
      </c>
      <c r="AP35" s="312">
        <v>6835</v>
      </c>
      <c r="AQ35" s="313">
        <v>14647</v>
      </c>
      <c r="AR35" s="314">
        <v>-53.3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507</v>
      </c>
      <c r="AL36" s="1131"/>
      <c r="AM36" s="1131"/>
      <c r="AN36" s="1132"/>
      <c r="AO36" s="312">
        <v>2406</v>
      </c>
      <c r="AP36" s="312">
        <v>129</v>
      </c>
      <c r="AQ36" s="313">
        <v>2417</v>
      </c>
      <c r="AR36" s="314">
        <v>-94.7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508</v>
      </c>
      <c r="AL37" s="1131"/>
      <c r="AM37" s="1131"/>
      <c r="AN37" s="1132"/>
      <c r="AO37" s="312">
        <v>45074</v>
      </c>
      <c r="AP37" s="312">
        <v>2417</v>
      </c>
      <c r="AQ37" s="313">
        <v>490</v>
      </c>
      <c r="AR37" s="314">
        <v>393.3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509</v>
      </c>
      <c r="AL38" s="1134"/>
      <c r="AM38" s="1134"/>
      <c r="AN38" s="1135"/>
      <c r="AO38" s="315" t="s">
        <v>489</v>
      </c>
      <c r="AP38" s="315" t="s">
        <v>489</v>
      </c>
      <c r="AQ38" s="316">
        <v>2</v>
      </c>
      <c r="AR38" s="304" t="s">
        <v>489</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510</v>
      </c>
      <c r="AL39" s="1134"/>
      <c r="AM39" s="1134"/>
      <c r="AN39" s="1135"/>
      <c r="AO39" s="312">
        <v>-365</v>
      </c>
      <c r="AP39" s="312">
        <v>-20</v>
      </c>
      <c r="AQ39" s="313">
        <v>-2755</v>
      </c>
      <c r="AR39" s="314">
        <v>-99.3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511</v>
      </c>
      <c r="AL40" s="1131"/>
      <c r="AM40" s="1131"/>
      <c r="AN40" s="1132"/>
      <c r="AO40" s="312">
        <v>-449264</v>
      </c>
      <c r="AP40" s="312">
        <v>-24091</v>
      </c>
      <c r="AQ40" s="313">
        <v>-44075</v>
      </c>
      <c r="AR40" s="314">
        <v>-45.3</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303508</v>
      </c>
      <c r="AP41" s="312">
        <v>16275</v>
      </c>
      <c r="AQ41" s="313">
        <v>20595</v>
      </c>
      <c r="AR41" s="314">
        <v>-21</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481</v>
      </c>
      <c r="AN49" s="1127" t="s">
        <v>514</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515</v>
      </c>
      <c r="AO50" s="329" t="s">
        <v>516</v>
      </c>
      <c r="AP50" s="330" t="s">
        <v>517</v>
      </c>
      <c r="AQ50" s="331" t="s">
        <v>518</v>
      </c>
      <c r="AR50" s="332" t="s">
        <v>519</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2745249</v>
      </c>
      <c r="AN51" s="334">
        <v>152471</v>
      </c>
      <c r="AO51" s="335">
        <v>296.60000000000002</v>
      </c>
      <c r="AP51" s="336">
        <v>87464</v>
      </c>
      <c r="AQ51" s="337">
        <v>19</v>
      </c>
      <c r="AR51" s="338">
        <v>277.60000000000002</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2512837</v>
      </c>
      <c r="AN52" s="342">
        <v>139563</v>
      </c>
      <c r="AO52" s="343">
        <v>344.2</v>
      </c>
      <c r="AP52" s="344">
        <v>47479</v>
      </c>
      <c r="AQ52" s="345">
        <v>10.199999999999999</v>
      </c>
      <c r="AR52" s="346">
        <v>334</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850321</v>
      </c>
      <c r="AN53" s="334">
        <v>46662</v>
      </c>
      <c r="AO53" s="335">
        <v>-69.400000000000006</v>
      </c>
      <c r="AP53" s="336">
        <v>96248</v>
      </c>
      <c r="AQ53" s="337">
        <v>10</v>
      </c>
      <c r="AR53" s="338">
        <v>-79.400000000000006</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643956</v>
      </c>
      <c r="AN54" s="342">
        <v>35338</v>
      </c>
      <c r="AO54" s="343">
        <v>-74.7</v>
      </c>
      <c r="AP54" s="344">
        <v>55768</v>
      </c>
      <c r="AQ54" s="345">
        <v>17.5</v>
      </c>
      <c r="AR54" s="346">
        <v>-92.2</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673149</v>
      </c>
      <c r="AN55" s="334">
        <v>36612</v>
      </c>
      <c r="AO55" s="335">
        <v>-21.5</v>
      </c>
      <c r="AP55" s="336">
        <v>76413</v>
      </c>
      <c r="AQ55" s="337">
        <v>-20.6</v>
      </c>
      <c r="AR55" s="338">
        <v>-0.9</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225022</v>
      </c>
      <c r="AN56" s="342">
        <v>12239</v>
      </c>
      <c r="AO56" s="343">
        <v>-65.400000000000006</v>
      </c>
      <c r="AP56" s="344">
        <v>39658</v>
      </c>
      <c r="AQ56" s="345">
        <v>-28.9</v>
      </c>
      <c r="AR56" s="346">
        <v>-36.5</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947172</v>
      </c>
      <c r="AN57" s="334">
        <v>51016</v>
      </c>
      <c r="AO57" s="335">
        <v>39.299999999999997</v>
      </c>
      <c r="AP57" s="336">
        <v>66481</v>
      </c>
      <c r="AQ57" s="337">
        <v>-13</v>
      </c>
      <c r="AR57" s="338">
        <v>52.3</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326199</v>
      </c>
      <c r="AN58" s="342">
        <v>17570</v>
      </c>
      <c r="AO58" s="343">
        <v>43.6</v>
      </c>
      <c r="AP58" s="344">
        <v>36120</v>
      </c>
      <c r="AQ58" s="345">
        <v>-8.9</v>
      </c>
      <c r="AR58" s="346">
        <v>52.5</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1166924</v>
      </c>
      <c r="AN59" s="334">
        <v>62573</v>
      </c>
      <c r="AO59" s="335">
        <v>22.7</v>
      </c>
      <c r="AP59" s="336">
        <v>67825</v>
      </c>
      <c r="AQ59" s="337">
        <v>2</v>
      </c>
      <c r="AR59" s="338">
        <v>20.7</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264651</v>
      </c>
      <c r="AN60" s="342">
        <v>14191</v>
      </c>
      <c r="AO60" s="343">
        <v>-19.2</v>
      </c>
      <c r="AP60" s="344">
        <v>39417</v>
      </c>
      <c r="AQ60" s="345">
        <v>9.1</v>
      </c>
      <c r="AR60" s="346">
        <v>-28.3</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1276563</v>
      </c>
      <c r="AN61" s="349">
        <v>69867</v>
      </c>
      <c r="AO61" s="350">
        <v>53.5</v>
      </c>
      <c r="AP61" s="351">
        <v>78886</v>
      </c>
      <c r="AQ61" s="352">
        <v>-0.5</v>
      </c>
      <c r="AR61" s="338">
        <v>54</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794533</v>
      </c>
      <c r="AN62" s="342">
        <v>43780</v>
      </c>
      <c r="AO62" s="343">
        <v>45.7</v>
      </c>
      <c r="AP62" s="344">
        <v>43688</v>
      </c>
      <c r="AQ62" s="345">
        <v>-0.2</v>
      </c>
      <c r="AR62" s="346">
        <v>45.9</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hCmoKmnK6CV/jJMpUO2jWSVkKVtfbv3FXoeGSn2VXjsro4F6emvbYj+llDz69B+Wex3KAA7ER//WQHbZyskAZA==" saltValue="YDpDbRQHhI07LJqtWJCYL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478</v>
      </c>
    </row>
    <row r="121" spans="125:125" ht="13.5" hidden="1" customHeight="1" x14ac:dyDescent="0.2">
      <c r="DU121" s="259"/>
    </row>
  </sheetData>
  <sheetProtection algorithmName="SHA-512" hashValue="BbpU+0vsFyZMEgk8dJE8QiUD4HKYh/RQGTQeOWDABwUL/IQFqJO9SzCsbCDRoKzLTmPAW5nwd+UO/+hA+8iQEg==" saltValue="tlrCFIBU5FidryruCQD8D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478</v>
      </c>
    </row>
  </sheetData>
  <sheetProtection algorithmName="SHA-512" hashValue="eop69w+8IMIVfqklL6b4kmhtMJNyP7ayRLaUutKlY8uDClQB03697aVcmDntVj1srTdTahJYdjjjnvA+itXY3A==" saltValue="Hu402+vGFEO2KefgTZ00h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528</v>
      </c>
      <c r="G46" s="8" t="s">
        <v>529</v>
      </c>
      <c r="H46" s="8" t="s">
        <v>530</v>
      </c>
      <c r="I46" s="8" t="s">
        <v>531</v>
      </c>
      <c r="J46" s="9" t="s">
        <v>532</v>
      </c>
    </row>
    <row r="47" spans="2:10" ht="57.75" customHeight="1" x14ac:dyDescent="0.2">
      <c r="B47" s="10"/>
      <c r="C47" s="1139" t="s">
        <v>3</v>
      </c>
      <c r="D47" s="1139"/>
      <c r="E47" s="1140"/>
      <c r="F47" s="11">
        <v>14.89</v>
      </c>
      <c r="G47" s="12">
        <v>14.23</v>
      </c>
      <c r="H47" s="12">
        <v>26.81</v>
      </c>
      <c r="I47" s="12">
        <v>22.51</v>
      </c>
      <c r="J47" s="13">
        <v>25.21</v>
      </c>
    </row>
    <row r="48" spans="2:10" ht="57.75" customHeight="1" x14ac:dyDescent="0.2">
      <c r="B48" s="14"/>
      <c r="C48" s="1141" t="s">
        <v>4</v>
      </c>
      <c r="D48" s="1141"/>
      <c r="E48" s="1142"/>
      <c r="F48" s="15">
        <v>9.56</v>
      </c>
      <c r="G48" s="16">
        <v>11.57</v>
      </c>
      <c r="H48" s="16">
        <v>12.04</v>
      </c>
      <c r="I48" s="16">
        <v>11.47</v>
      </c>
      <c r="J48" s="17">
        <v>11.61</v>
      </c>
    </row>
    <row r="49" spans="2:10" ht="57.75" customHeight="1" thickBot="1" x14ac:dyDescent="0.25">
      <c r="B49" s="18"/>
      <c r="C49" s="1143" t="s">
        <v>5</v>
      </c>
      <c r="D49" s="1143"/>
      <c r="E49" s="1144"/>
      <c r="F49" s="19">
        <v>2.12</v>
      </c>
      <c r="G49" s="20">
        <v>2.44</v>
      </c>
      <c r="H49" s="20">
        <v>14.96</v>
      </c>
      <c r="I49" s="20" t="s">
        <v>533</v>
      </c>
      <c r="J49" s="21">
        <v>3.52</v>
      </c>
    </row>
    <row r="50" spans="2:10" ht="13" x14ac:dyDescent="0.2"/>
  </sheetData>
  <sheetProtection algorithmName="SHA-512" hashValue="b60oLSPOeJh/NSgmvm8BENtFQikMiygZh0fzBIRuNHTqmfRg3hBPDP9YYRXoQJ2eiQidtMzlZ67KFs5pI1m6og==" saltValue="HqU+itvkS5zDHsmlTVnV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51" t="s">
        <v>534</v>
      </c>
      <c r="D34" s="1151"/>
      <c r="E34" s="1152"/>
      <c r="F34" s="32">
        <v>13.68</v>
      </c>
      <c r="G34" s="33">
        <v>11.95</v>
      </c>
      <c r="H34" s="33">
        <v>11.12</v>
      </c>
      <c r="I34" s="33">
        <v>12.27</v>
      </c>
      <c r="J34" s="34">
        <v>12.26</v>
      </c>
      <c r="K34" s="22"/>
      <c r="L34" s="22"/>
      <c r="M34" s="22"/>
      <c r="N34" s="22"/>
      <c r="O34" s="22"/>
      <c r="P34" s="22"/>
    </row>
    <row r="35" spans="1:16" ht="39" customHeight="1" x14ac:dyDescent="0.2">
      <c r="A35" s="22"/>
      <c r="B35" s="35"/>
      <c r="C35" s="1145" t="s">
        <v>535</v>
      </c>
      <c r="D35" s="1146"/>
      <c r="E35" s="1147"/>
      <c r="F35" s="36">
        <v>9.5399999999999991</v>
      </c>
      <c r="G35" s="37">
        <v>11.55</v>
      </c>
      <c r="H35" s="37">
        <v>12</v>
      </c>
      <c r="I35" s="37">
        <v>10.69</v>
      </c>
      <c r="J35" s="38">
        <v>9.8800000000000008</v>
      </c>
      <c r="K35" s="22"/>
      <c r="L35" s="22"/>
      <c r="M35" s="22"/>
      <c r="N35" s="22"/>
      <c r="O35" s="22"/>
      <c r="P35" s="22"/>
    </row>
    <row r="36" spans="1:16" ht="39" customHeight="1" x14ac:dyDescent="0.2">
      <c r="A36" s="22"/>
      <c r="B36" s="35"/>
      <c r="C36" s="1145" t="s">
        <v>536</v>
      </c>
      <c r="D36" s="1146"/>
      <c r="E36" s="1147"/>
      <c r="F36" s="36">
        <v>0.96</v>
      </c>
      <c r="G36" s="37">
        <v>1.4</v>
      </c>
      <c r="H36" s="37">
        <v>2.89</v>
      </c>
      <c r="I36" s="37">
        <v>3.74</v>
      </c>
      <c r="J36" s="38">
        <v>4.9400000000000004</v>
      </c>
      <c r="K36" s="22"/>
      <c r="L36" s="22"/>
      <c r="M36" s="22"/>
      <c r="N36" s="22"/>
      <c r="O36" s="22"/>
      <c r="P36" s="22"/>
    </row>
    <row r="37" spans="1:16" ht="39" customHeight="1" x14ac:dyDescent="0.2">
      <c r="A37" s="22"/>
      <c r="B37" s="35"/>
      <c r="C37" s="1145" t="s">
        <v>537</v>
      </c>
      <c r="D37" s="1146"/>
      <c r="E37" s="1147"/>
      <c r="F37" s="36" t="s">
        <v>489</v>
      </c>
      <c r="G37" s="37" t="s">
        <v>489</v>
      </c>
      <c r="H37" s="37">
        <v>0.02</v>
      </c>
      <c r="I37" s="37">
        <v>0.74</v>
      </c>
      <c r="J37" s="38">
        <v>1.69</v>
      </c>
      <c r="K37" s="22"/>
      <c r="L37" s="22"/>
      <c r="M37" s="22"/>
      <c r="N37" s="22"/>
      <c r="O37" s="22"/>
      <c r="P37" s="22"/>
    </row>
    <row r="38" spans="1:16" ht="39" customHeight="1" x14ac:dyDescent="0.2">
      <c r="A38" s="22"/>
      <c r="B38" s="35"/>
      <c r="C38" s="1145" t="s">
        <v>538</v>
      </c>
      <c r="D38" s="1146"/>
      <c r="E38" s="1147"/>
      <c r="F38" s="36">
        <v>0.94</v>
      </c>
      <c r="G38" s="37">
        <v>1.04</v>
      </c>
      <c r="H38" s="37">
        <v>1.39</v>
      </c>
      <c r="I38" s="37">
        <v>1.01</v>
      </c>
      <c r="J38" s="38">
        <v>0.74</v>
      </c>
      <c r="K38" s="22"/>
      <c r="L38" s="22"/>
      <c r="M38" s="22"/>
      <c r="N38" s="22"/>
      <c r="O38" s="22"/>
      <c r="P38" s="22"/>
    </row>
    <row r="39" spans="1:16" ht="39" customHeight="1" x14ac:dyDescent="0.2">
      <c r="A39" s="22"/>
      <c r="B39" s="35"/>
      <c r="C39" s="1145" t="s">
        <v>539</v>
      </c>
      <c r="D39" s="1146"/>
      <c r="E39" s="1147"/>
      <c r="F39" s="36">
        <v>1.7</v>
      </c>
      <c r="G39" s="37">
        <v>1.63</v>
      </c>
      <c r="H39" s="37">
        <v>1.7</v>
      </c>
      <c r="I39" s="37">
        <v>1.89</v>
      </c>
      <c r="J39" s="38">
        <v>0.67</v>
      </c>
      <c r="K39" s="22"/>
      <c r="L39" s="22"/>
      <c r="M39" s="22"/>
      <c r="N39" s="22"/>
      <c r="O39" s="22"/>
      <c r="P39" s="22"/>
    </row>
    <row r="40" spans="1:16" ht="39" customHeight="1" x14ac:dyDescent="0.2">
      <c r="A40" s="22"/>
      <c r="B40" s="35"/>
      <c r="C40" s="1145" t="s">
        <v>540</v>
      </c>
      <c r="D40" s="1146"/>
      <c r="E40" s="1147"/>
      <c r="F40" s="36">
        <v>0.23</v>
      </c>
      <c r="G40" s="37">
        <v>0.26</v>
      </c>
      <c r="H40" s="37">
        <v>0.01</v>
      </c>
      <c r="I40" s="37">
        <v>0.16</v>
      </c>
      <c r="J40" s="38">
        <v>0.4</v>
      </c>
      <c r="K40" s="22"/>
      <c r="L40" s="22"/>
      <c r="M40" s="22"/>
      <c r="N40" s="22"/>
      <c r="O40" s="22"/>
      <c r="P40" s="22"/>
    </row>
    <row r="41" spans="1:16" ht="39" customHeight="1" x14ac:dyDescent="0.2">
      <c r="A41" s="22"/>
      <c r="B41" s="35"/>
      <c r="C41" s="1145" t="s">
        <v>541</v>
      </c>
      <c r="D41" s="1146"/>
      <c r="E41" s="1147"/>
      <c r="F41" s="36">
        <v>0</v>
      </c>
      <c r="G41" s="37">
        <v>0.01</v>
      </c>
      <c r="H41" s="37">
        <v>0.01</v>
      </c>
      <c r="I41" s="37">
        <v>0.03</v>
      </c>
      <c r="J41" s="38">
        <v>0.02</v>
      </c>
      <c r="K41" s="22"/>
      <c r="L41" s="22"/>
      <c r="M41" s="22"/>
      <c r="N41" s="22"/>
      <c r="O41" s="22"/>
      <c r="P41" s="22"/>
    </row>
    <row r="42" spans="1:16" ht="39" customHeight="1" x14ac:dyDescent="0.2">
      <c r="A42" s="22"/>
      <c r="B42" s="39"/>
      <c r="C42" s="1145" t="s">
        <v>542</v>
      </c>
      <c r="D42" s="1146"/>
      <c r="E42" s="1147"/>
      <c r="F42" s="36" t="s">
        <v>489</v>
      </c>
      <c r="G42" s="37" t="s">
        <v>489</v>
      </c>
      <c r="H42" s="37" t="s">
        <v>489</v>
      </c>
      <c r="I42" s="37" t="s">
        <v>489</v>
      </c>
      <c r="J42" s="38" t="s">
        <v>489</v>
      </c>
      <c r="K42" s="22"/>
      <c r="L42" s="22"/>
      <c r="M42" s="22"/>
      <c r="N42" s="22"/>
      <c r="O42" s="22"/>
      <c r="P42" s="22"/>
    </row>
    <row r="43" spans="1:16" ht="39" customHeight="1" thickBot="1" x14ac:dyDescent="0.25">
      <c r="A43" s="22"/>
      <c r="B43" s="40"/>
      <c r="C43" s="1148" t="s">
        <v>543</v>
      </c>
      <c r="D43" s="1149"/>
      <c r="E43" s="1150"/>
      <c r="F43" s="41" t="s">
        <v>489</v>
      </c>
      <c r="G43" s="42" t="s">
        <v>489</v>
      </c>
      <c r="H43" s="42" t="s">
        <v>489</v>
      </c>
      <c r="I43" s="42" t="s">
        <v>489</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aH5zGe3IJkW5ulF8SogSF/bK1+cn5z2BVKcTZurn30rBrmEzZjV5FfWgOCs+N5A+OiWh+y52cytvmYhso2NfqA==" saltValue="J50vkGXvaYoe9vWZacxH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450</v>
      </c>
      <c r="L45" s="60">
        <v>457</v>
      </c>
      <c r="M45" s="60">
        <v>471</v>
      </c>
      <c r="N45" s="60">
        <v>500</v>
      </c>
      <c r="O45" s="61">
        <v>578</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489</v>
      </c>
      <c r="L46" s="64" t="s">
        <v>489</v>
      </c>
      <c r="M46" s="64" t="s">
        <v>489</v>
      </c>
      <c r="N46" s="64" t="s">
        <v>489</v>
      </c>
      <c r="O46" s="65" t="s">
        <v>489</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489</v>
      </c>
      <c r="L47" s="64" t="s">
        <v>489</v>
      </c>
      <c r="M47" s="64" t="s">
        <v>489</v>
      </c>
      <c r="N47" s="64" t="s">
        <v>489</v>
      </c>
      <c r="O47" s="65" t="s">
        <v>489</v>
      </c>
      <c r="P47" s="48"/>
      <c r="Q47" s="48"/>
      <c r="R47" s="48"/>
      <c r="S47" s="48"/>
      <c r="T47" s="48"/>
      <c r="U47" s="48"/>
    </row>
    <row r="48" spans="1:21" ht="30.75" customHeight="1" x14ac:dyDescent="0.2">
      <c r="A48" s="48"/>
      <c r="B48" s="1155"/>
      <c r="C48" s="1156"/>
      <c r="D48" s="62"/>
      <c r="E48" s="1161" t="s">
        <v>13</v>
      </c>
      <c r="F48" s="1161"/>
      <c r="G48" s="1161"/>
      <c r="H48" s="1161"/>
      <c r="I48" s="1161"/>
      <c r="J48" s="1162"/>
      <c r="K48" s="63">
        <v>121</v>
      </c>
      <c r="L48" s="64">
        <v>127</v>
      </c>
      <c r="M48" s="64">
        <v>67</v>
      </c>
      <c r="N48" s="64">
        <v>117</v>
      </c>
      <c r="O48" s="65">
        <v>127</v>
      </c>
      <c r="P48" s="48"/>
      <c r="Q48" s="48"/>
      <c r="R48" s="48"/>
      <c r="S48" s="48"/>
      <c r="T48" s="48"/>
      <c r="U48" s="48"/>
    </row>
    <row r="49" spans="1:21" ht="30.75" customHeight="1" x14ac:dyDescent="0.2">
      <c r="A49" s="48"/>
      <c r="B49" s="1155"/>
      <c r="C49" s="1156"/>
      <c r="D49" s="62"/>
      <c r="E49" s="1161" t="s">
        <v>14</v>
      </c>
      <c r="F49" s="1161"/>
      <c r="G49" s="1161"/>
      <c r="H49" s="1161"/>
      <c r="I49" s="1161"/>
      <c r="J49" s="1162"/>
      <c r="K49" s="63">
        <v>37</v>
      </c>
      <c r="L49" s="64">
        <v>37</v>
      </c>
      <c r="M49" s="64">
        <v>14</v>
      </c>
      <c r="N49" s="64">
        <v>1</v>
      </c>
      <c r="O49" s="65">
        <v>2</v>
      </c>
      <c r="P49" s="48"/>
      <c r="Q49" s="48"/>
      <c r="R49" s="48"/>
      <c r="S49" s="48"/>
      <c r="T49" s="48"/>
      <c r="U49" s="48"/>
    </row>
    <row r="50" spans="1:21" ht="30.75" customHeight="1" x14ac:dyDescent="0.2">
      <c r="A50" s="48"/>
      <c r="B50" s="1155"/>
      <c r="C50" s="1156"/>
      <c r="D50" s="62"/>
      <c r="E50" s="1161" t="s">
        <v>15</v>
      </c>
      <c r="F50" s="1161"/>
      <c r="G50" s="1161"/>
      <c r="H50" s="1161"/>
      <c r="I50" s="1161"/>
      <c r="J50" s="1162"/>
      <c r="K50" s="63">
        <v>38</v>
      </c>
      <c r="L50" s="64">
        <v>38</v>
      </c>
      <c r="M50" s="64">
        <v>38</v>
      </c>
      <c r="N50" s="64">
        <v>38</v>
      </c>
      <c r="O50" s="65">
        <v>45</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489</v>
      </c>
      <c r="L51" s="64" t="s">
        <v>489</v>
      </c>
      <c r="M51" s="64" t="s">
        <v>489</v>
      </c>
      <c r="N51" s="64" t="s">
        <v>489</v>
      </c>
      <c r="O51" s="65" t="s">
        <v>489</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444</v>
      </c>
      <c r="L52" s="64">
        <v>446</v>
      </c>
      <c r="M52" s="64">
        <v>444</v>
      </c>
      <c r="N52" s="64">
        <v>437</v>
      </c>
      <c r="O52" s="65">
        <v>450</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202</v>
      </c>
      <c r="L53" s="69">
        <v>213</v>
      </c>
      <c r="M53" s="69">
        <v>146</v>
      </c>
      <c r="N53" s="69">
        <v>219</v>
      </c>
      <c r="O53" s="70">
        <v>302</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6x5fDw0KQJwdD/4rmwPBtjEQS9oy6ivrQT6npK79FWy6JJePRL8H9ro2+BAYyRSRpKKJ9t3Vb5i27RQp0UmoQ==" saltValue="lqW/p7kRzrRLkpNCL2djk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528</v>
      </c>
      <c r="J40" s="103" t="s">
        <v>529</v>
      </c>
      <c r="K40" s="103" t="s">
        <v>530</v>
      </c>
      <c r="L40" s="103" t="s">
        <v>531</v>
      </c>
      <c r="M40" s="104" t="s">
        <v>532</v>
      </c>
    </row>
    <row r="41" spans="2:13" ht="27.75" customHeight="1" x14ac:dyDescent="0.2">
      <c r="B41" s="1184" t="s">
        <v>30</v>
      </c>
      <c r="C41" s="1185"/>
      <c r="D41" s="105"/>
      <c r="E41" s="1190" t="s">
        <v>31</v>
      </c>
      <c r="F41" s="1190"/>
      <c r="G41" s="1190"/>
      <c r="H41" s="1191"/>
      <c r="I41" s="355">
        <v>6707</v>
      </c>
      <c r="J41" s="356">
        <v>6870</v>
      </c>
      <c r="K41" s="356">
        <v>7137</v>
      </c>
      <c r="L41" s="356">
        <v>7069</v>
      </c>
      <c r="M41" s="357">
        <v>7113</v>
      </c>
    </row>
    <row r="42" spans="2:13" ht="27.75" customHeight="1" x14ac:dyDescent="0.2">
      <c r="B42" s="1186"/>
      <c r="C42" s="1187"/>
      <c r="D42" s="106"/>
      <c r="E42" s="1192" t="s">
        <v>32</v>
      </c>
      <c r="F42" s="1192"/>
      <c r="G42" s="1192"/>
      <c r="H42" s="1193"/>
      <c r="I42" s="358">
        <v>242</v>
      </c>
      <c r="J42" s="359">
        <v>204</v>
      </c>
      <c r="K42" s="359">
        <v>227</v>
      </c>
      <c r="L42" s="359">
        <v>189</v>
      </c>
      <c r="M42" s="360">
        <v>144</v>
      </c>
    </row>
    <row r="43" spans="2:13" ht="27.75" customHeight="1" x14ac:dyDescent="0.2">
      <c r="B43" s="1186"/>
      <c r="C43" s="1187"/>
      <c r="D43" s="106"/>
      <c r="E43" s="1192" t="s">
        <v>33</v>
      </c>
      <c r="F43" s="1192"/>
      <c r="G43" s="1192"/>
      <c r="H43" s="1193"/>
      <c r="I43" s="358">
        <v>1241</v>
      </c>
      <c r="J43" s="359">
        <v>1140</v>
      </c>
      <c r="K43" s="359">
        <v>826</v>
      </c>
      <c r="L43" s="359">
        <v>808</v>
      </c>
      <c r="M43" s="360">
        <v>823</v>
      </c>
    </row>
    <row r="44" spans="2:13" ht="27.75" customHeight="1" x14ac:dyDescent="0.2">
      <c r="B44" s="1186"/>
      <c r="C44" s="1187"/>
      <c r="D44" s="106"/>
      <c r="E44" s="1192" t="s">
        <v>34</v>
      </c>
      <c r="F44" s="1192"/>
      <c r="G44" s="1192"/>
      <c r="H44" s="1193"/>
      <c r="I44" s="358">
        <v>58</v>
      </c>
      <c r="J44" s="359">
        <v>32</v>
      </c>
      <c r="K44" s="359">
        <v>19</v>
      </c>
      <c r="L44" s="359">
        <v>37</v>
      </c>
      <c r="M44" s="360">
        <v>61</v>
      </c>
    </row>
    <row r="45" spans="2:13" ht="27.75" customHeight="1" x14ac:dyDescent="0.2">
      <c r="B45" s="1186"/>
      <c r="C45" s="1187"/>
      <c r="D45" s="106"/>
      <c r="E45" s="1192" t="s">
        <v>35</v>
      </c>
      <c r="F45" s="1192"/>
      <c r="G45" s="1192"/>
      <c r="H45" s="1193"/>
      <c r="I45" s="358">
        <v>703</v>
      </c>
      <c r="J45" s="359">
        <v>714</v>
      </c>
      <c r="K45" s="359">
        <v>688</v>
      </c>
      <c r="L45" s="359">
        <v>588</v>
      </c>
      <c r="M45" s="360">
        <v>585</v>
      </c>
    </row>
    <row r="46" spans="2:13" ht="27.75" customHeight="1" x14ac:dyDescent="0.2">
      <c r="B46" s="1186"/>
      <c r="C46" s="1187"/>
      <c r="D46" s="107"/>
      <c r="E46" s="1192" t="s">
        <v>36</v>
      </c>
      <c r="F46" s="1192"/>
      <c r="G46" s="1192"/>
      <c r="H46" s="1193"/>
      <c r="I46" s="358" t="s">
        <v>489</v>
      </c>
      <c r="J46" s="359" t="s">
        <v>489</v>
      </c>
      <c r="K46" s="359" t="s">
        <v>489</v>
      </c>
      <c r="L46" s="359" t="s">
        <v>489</v>
      </c>
      <c r="M46" s="360" t="s">
        <v>489</v>
      </c>
    </row>
    <row r="47" spans="2:13" ht="27.75" customHeight="1" x14ac:dyDescent="0.2">
      <c r="B47" s="1186"/>
      <c r="C47" s="1187"/>
      <c r="D47" s="108"/>
      <c r="E47" s="1194" t="s">
        <v>37</v>
      </c>
      <c r="F47" s="1195"/>
      <c r="G47" s="1195"/>
      <c r="H47" s="1196"/>
      <c r="I47" s="358" t="s">
        <v>489</v>
      </c>
      <c r="J47" s="359" t="s">
        <v>489</v>
      </c>
      <c r="K47" s="359" t="s">
        <v>489</v>
      </c>
      <c r="L47" s="359" t="s">
        <v>489</v>
      </c>
      <c r="M47" s="360" t="s">
        <v>489</v>
      </c>
    </row>
    <row r="48" spans="2:13" ht="27.75" customHeight="1" x14ac:dyDescent="0.2">
      <c r="B48" s="1186"/>
      <c r="C48" s="1187"/>
      <c r="D48" s="106"/>
      <c r="E48" s="1192" t="s">
        <v>38</v>
      </c>
      <c r="F48" s="1192"/>
      <c r="G48" s="1192"/>
      <c r="H48" s="1193"/>
      <c r="I48" s="358" t="s">
        <v>489</v>
      </c>
      <c r="J48" s="359" t="s">
        <v>489</v>
      </c>
      <c r="K48" s="359" t="s">
        <v>489</v>
      </c>
      <c r="L48" s="359" t="s">
        <v>489</v>
      </c>
      <c r="M48" s="360" t="s">
        <v>489</v>
      </c>
    </row>
    <row r="49" spans="2:13" ht="27.75" customHeight="1" x14ac:dyDescent="0.2">
      <c r="B49" s="1188"/>
      <c r="C49" s="1189"/>
      <c r="D49" s="106"/>
      <c r="E49" s="1192" t="s">
        <v>39</v>
      </c>
      <c r="F49" s="1192"/>
      <c r="G49" s="1192"/>
      <c r="H49" s="1193"/>
      <c r="I49" s="358" t="s">
        <v>489</v>
      </c>
      <c r="J49" s="359" t="s">
        <v>489</v>
      </c>
      <c r="K49" s="359" t="s">
        <v>489</v>
      </c>
      <c r="L49" s="359" t="s">
        <v>489</v>
      </c>
      <c r="M49" s="360" t="s">
        <v>489</v>
      </c>
    </row>
    <row r="50" spans="2:13" ht="27.75" customHeight="1" x14ac:dyDescent="0.2">
      <c r="B50" s="1197" t="s">
        <v>40</v>
      </c>
      <c r="C50" s="1198"/>
      <c r="D50" s="109"/>
      <c r="E50" s="1192" t="s">
        <v>41</v>
      </c>
      <c r="F50" s="1192"/>
      <c r="G50" s="1192"/>
      <c r="H50" s="1193"/>
      <c r="I50" s="358">
        <v>1536</v>
      </c>
      <c r="J50" s="359">
        <v>1523</v>
      </c>
      <c r="K50" s="359">
        <v>2477</v>
      </c>
      <c r="L50" s="359">
        <v>2376</v>
      </c>
      <c r="M50" s="360">
        <v>2477</v>
      </c>
    </row>
    <row r="51" spans="2:13" ht="27.75" customHeight="1" x14ac:dyDescent="0.2">
      <c r="B51" s="1186"/>
      <c r="C51" s="1187"/>
      <c r="D51" s="106"/>
      <c r="E51" s="1192" t="s">
        <v>42</v>
      </c>
      <c r="F51" s="1192"/>
      <c r="G51" s="1192"/>
      <c r="H51" s="1193"/>
      <c r="I51" s="358" t="s">
        <v>489</v>
      </c>
      <c r="J51" s="359" t="s">
        <v>489</v>
      </c>
      <c r="K51" s="359" t="s">
        <v>489</v>
      </c>
      <c r="L51" s="359" t="s">
        <v>489</v>
      </c>
      <c r="M51" s="360" t="s">
        <v>489</v>
      </c>
    </row>
    <row r="52" spans="2:13" ht="27.75" customHeight="1" x14ac:dyDescent="0.2">
      <c r="B52" s="1188"/>
      <c r="C52" s="1189"/>
      <c r="D52" s="106"/>
      <c r="E52" s="1192" t="s">
        <v>43</v>
      </c>
      <c r="F52" s="1192"/>
      <c r="G52" s="1192"/>
      <c r="H52" s="1193"/>
      <c r="I52" s="358">
        <v>5345</v>
      </c>
      <c r="J52" s="359">
        <v>5364</v>
      </c>
      <c r="K52" s="359">
        <v>5479</v>
      </c>
      <c r="L52" s="359">
        <v>5206</v>
      </c>
      <c r="M52" s="360">
        <v>4978</v>
      </c>
    </row>
    <row r="53" spans="2:13" ht="27.75" customHeight="1" thickBot="1" x14ac:dyDescent="0.25">
      <c r="B53" s="1199" t="s">
        <v>19</v>
      </c>
      <c r="C53" s="1200"/>
      <c r="D53" s="110"/>
      <c r="E53" s="1201" t="s">
        <v>44</v>
      </c>
      <c r="F53" s="1201"/>
      <c r="G53" s="1201"/>
      <c r="H53" s="1202"/>
      <c r="I53" s="361">
        <v>2070</v>
      </c>
      <c r="J53" s="362">
        <v>2073</v>
      </c>
      <c r="K53" s="362">
        <v>942</v>
      </c>
      <c r="L53" s="362">
        <v>1110</v>
      </c>
      <c r="M53" s="363">
        <v>1271</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Q+r92bFVz9wPbIvdVw0RGHTfmDf9NfFb7pvG7PT6lb3nXIj1gh2+4VTJqQTNwuhhkEfDwwsevVtdlcivwX0g0w==" saltValue="OuhbfcEJJI6bogDbdL9Cz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530</v>
      </c>
      <c r="G54" s="119" t="s">
        <v>531</v>
      </c>
      <c r="H54" s="120" t="s">
        <v>532</v>
      </c>
    </row>
    <row r="55" spans="2:8" ht="52.5" customHeight="1" x14ac:dyDescent="0.2">
      <c r="B55" s="121"/>
      <c r="C55" s="1211" t="s">
        <v>46</v>
      </c>
      <c r="D55" s="1211"/>
      <c r="E55" s="1212"/>
      <c r="F55" s="122">
        <v>1180</v>
      </c>
      <c r="G55" s="122">
        <v>980</v>
      </c>
      <c r="H55" s="123">
        <v>1120</v>
      </c>
    </row>
    <row r="56" spans="2:8" ht="52.5" customHeight="1" x14ac:dyDescent="0.2">
      <c r="B56" s="124"/>
      <c r="C56" s="1213" t="s">
        <v>47</v>
      </c>
      <c r="D56" s="1213"/>
      <c r="E56" s="1214"/>
      <c r="F56" s="125">
        <v>13</v>
      </c>
      <c r="G56" s="125">
        <v>13</v>
      </c>
      <c r="H56" s="126">
        <v>34</v>
      </c>
    </row>
    <row r="57" spans="2:8" ht="53.25" customHeight="1" x14ac:dyDescent="0.2">
      <c r="B57" s="124"/>
      <c r="C57" s="1215" t="s">
        <v>48</v>
      </c>
      <c r="D57" s="1215"/>
      <c r="E57" s="1216"/>
      <c r="F57" s="127">
        <v>748</v>
      </c>
      <c r="G57" s="127">
        <v>837</v>
      </c>
      <c r="H57" s="128">
        <v>767</v>
      </c>
    </row>
    <row r="58" spans="2:8" ht="45.75" customHeight="1" x14ac:dyDescent="0.2">
      <c r="B58" s="129"/>
      <c r="C58" s="1203" t="s">
        <v>564</v>
      </c>
      <c r="D58" s="1204"/>
      <c r="E58" s="1205"/>
      <c r="F58" s="130">
        <v>590</v>
      </c>
      <c r="G58" s="130">
        <v>690</v>
      </c>
      <c r="H58" s="131">
        <v>615</v>
      </c>
    </row>
    <row r="59" spans="2:8" ht="45.75" customHeight="1" x14ac:dyDescent="0.2">
      <c r="B59" s="129"/>
      <c r="C59" s="1203" t="s">
        <v>565</v>
      </c>
      <c r="D59" s="1204"/>
      <c r="E59" s="1205"/>
      <c r="F59" s="130">
        <v>118</v>
      </c>
      <c r="G59" s="130">
        <v>103</v>
      </c>
      <c r="H59" s="131">
        <v>108</v>
      </c>
    </row>
    <row r="60" spans="2:8" ht="45.75" customHeight="1" x14ac:dyDescent="0.2">
      <c r="B60" s="129"/>
      <c r="C60" s="1203" t="s">
        <v>566</v>
      </c>
      <c r="D60" s="1204"/>
      <c r="E60" s="1205"/>
      <c r="F60" s="130">
        <v>23</v>
      </c>
      <c r="G60" s="130">
        <v>24</v>
      </c>
      <c r="H60" s="131">
        <v>24</v>
      </c>
    </row>
    <row r="61" spans="2:8" ht="45.75" customHeight="1" x14ac:dyDescent="0.2">
      <c r="B61" s="129"/>
      <c r="C61" s="1203" t="s">
        <v>567</v>
      </c>
      <c r="D61" s="1204"/>
      <c r="E61" s="1205"/>
      <c r="F61" s="130">
        <v>0</v>
      </c>
      <c r="G61" s="130">
        <v>4</v>
      </c>
      <c r="H61" s="131">
        <v>9</v>
      </c>
    </row>
    <row r="62" spans="2:8" ht="45.75" customHeight="1" thickBot="1" x14ac:dyDescent="0.25">
      <c r="B62" s="132"/>
      <c r="C62" s="1206" t="s">
        <v>568</v>
      </c>
      <c r="D62" s="1207"/>
      <c r="E62" s="1208"/>
      <c r="F62" s="133">
        <v>2</v>
      </c>
      <c r="G62" s="133">
        <v>2</v>
      </c>
      <c r="H62" s="134">
        <v>3</v>
      </c>
    </row>
    <row r="63" spans="2:8" ht="52.5" customHeight="1" thickBot="1" x14ac:dyDescent="0.25">
      <c r="B63" s="135"/>
      <c r="C63" s="1209" t="s">
        <v>49</v>
      </c>
      <c r="D63" s="1209"/>
      <c r="E63" s="1210"/>
      <c r="F63" s="136">
        <v>1941</v>
      </c>
      <c r="G63" s="136">
        <v>1829</v>
      </c>
      <c r="H63" s="137">
        <v>1921</v>
      </c>
    </row>
    <row r="64" spans="2:8" ht="13" x14ac:dyDescent="0.2"/>
  </sheetData>
  <sheetProtection algorithmName="SHA-512" hashValue="hepswHUd7WW4WSPmN3TMV6TMiIidtLdhG+HlmJnL0qLqo6IPx+3puadR/kv+RWs4eb05QbbUKoZ7wT4hLcWdkA==" saltValue="pCXvFVhJ8rmn44OHeqOQ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527</v>
      </c>
      <c r="G2" s="151"/>
      <c r="H2" s="152"/>
    </row>
    <row r="3" spans="1:8" x14ac:dyDescent="0.2">
      <c r="A3" s="148" t="s">
        <v>520</v>
      </c>
      <c r="B3" s="153"/>
      <c r="C3" s="154"/>
      <c r="D3" s="155">
        <v>152471</v>
      </c>
      <c r="E3" s="156"/>
      <c r="F3" s="157">
        <v>87464</v>
      </c>
      <c r="G3" s="158"/>
      <c r="H3" s="159"/>
    </row>
    <row r="4" spans="1:8" x14ac:dyDescent="0.2">
      <c r="A4" s="160"/>
      <c r="B4" s="161"/>
      <c r="C4" s="162"/>
      <c r="D4" s="163">
        <v>139563</v>
      </c>
      <c r="E4" s="164"/>
      <c r="F4" s="165">
        <v>47479</v>
      </c>
      <c r="G4" s="166"/>
      <c r="H4" s="167"/>
    </row>
    <row r="5" spans="1:8" x14ac:dyDescent="0.2">
      <c r="A5" s="148" t="s">
        <v>522</v>
      </c>
      <c r="B5" s="153"/>
      <c r="C5" s="154"/>
      <c r="D5" s="155">
        <v>46662</v>
      </c>
      <c r="E5" s="156"/>
      <c r="F5" s="157">
        <v>96248</v>
      </c>
      <c r="G5" s="158"/>
      <c r="H5" s="159"/>
    </row>
    <row r="6" spans="1:8" x14ac:dyDescent="0.2">
      <c r="A6" s="160"/>
      <c r="B6" s="161"/>
      <c r="C6" s="162"/>
      <c r="D6" s="163">
        <v>35338</v>
      </c>
      <c r="E6" s="164"/>
      <c r="F6" s="165">
        <v>55768</v>
      </c>
      <c r="G6" s="166"/>
      <c r="H6" s="167"/>
    </row>
    <row r="7" spans="1:8" x14ac:dyDescent="0.2">
      <c r="A7" s="148" t="s">
        <v>523</v>
      </c>
      <c r="B7" s="153"/>
      <c r="C7" s="154"/>
      <c r="D7" s="155">
        <v>36612</v>
      </c>
      <c r="E7" s="156"/>
      <c r="F7" s="157">
        <v>76413</v>
      </c>
      <c r="G7" s="158"/>
      <c r="H7" s="159"/>
    </row>
    <row r="8" spans="1:8" x14ac:dyDescent="0.2">
      <c r="A8" s="160"/>
      <c r="B8" s="161"/>
      <c r="C8" s="162"/>
      <c r="D8" s="163">
        <v>12239</v>
      </c>
      <c r="E8" s="164"/>
      <c r="F8" s="165">
        <v>39658</v>
      </c>
      <c r="G8" s="166"/>
      <c r="H8" s="167"/>
    </row>
    <row r="9" spans="1:8" x14ac:dyDescent="0.2">
      <c r="A9" s="148" t="s">
        <v>524</v>
      </c>
      <c r="B9" s="153"/>
      <c r="C9" s="154"/>
      <c r="D9" s="155">
        <v>51016</v>
      </c>
      <c r="E9" s="156"/>
      <c r="F9" s="157">
        <v>66481</v>
      </c>
      <c r="G9" s="158"/>
      <c r="H9" s="159"/>
    </row>
    <row r="10" spans="1:8" x14ac:dyDescent="0.2">
      <c r="A10" s="160"/>
      <c r="B10" s="161"/>
      <c r="C10" s="162"/>
      <c r="D10" s="163">
        <v>17570</v>
      </c>
      <c r="E10" s="164"/>
      <c r="F10" s="165">
        <v>36120</v>
      </c>
      <c r="G10" s="166"/>
      <c r="H10" s="167"/>
    </row>
    <row r="11" spans="1:8" x14ac:dyDescent="0.2">
      <c r="A11" s="148" t="s">
        <v>525</v>
      </c>
      <c r="B11" s="153"/>
      <c r="C11" s="154"/>
      <c r="D11" s="155">
        <v>62573</v>
      </c>
      <c r="E11" s="156"/>
      <c r="F11" s="157">
        <v>67825</v>
      </c>
      <c r="G11" s="158"/>
      <c r="H11" s="159"/>
    </row>
    <row r="12" spans="1:8" x14ac:dyDescent="0.2">
      <c r="A12" s="160"/>
      <c r="B12" s="161"/>
      <c r="C12" s="168"/>
      <c r="D12" s="163">
        <v>14191</v>
      </c>
      <c r="E12" s="164"/>
      <c r="F12" s="165">
        <v>39417</v>
      </c>
      <c r="G12" s="166"/>
      <c r="H12" s="167"/>
    </row>
    <row r="13" spans="1:8" x14ac:dyDescent="0.2">
      <c r="A13" s="148"/>
      <c r="B13" s="153"/>
      <c r="C13" s="169"/>
      <c r="D13" s="170">
        <v>69867</v>
      </c>
      <c r="E13" s="171"/>
      <c r="F13" s="172">
        <v>78886</v>
      </c>
      <c r="G13" s="173"/>
      <c r="H13" s="159"/>
    </row>
    <row r="14" spans="1:8" x14ac:dyDescent="0.2">
      <c r="A14" s="160"/>
      <c r="B14" s="161"/>
      <c r="C14" s="162"/>
      <c r="D14" s="163">
        <v>43780</v>
      </c>
      <c r="E14" s="164"/>
      <c r="F14" s="165">
        <v>43688</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9.56</v>
      </c>
      <c r="C19" s="174">
        <f>ROUND(VALUE(SUBSTITUTE(実質収支比率等に係る経年分析!G$48,"▲","-")),2)</f>
        <v>11.57</v>
      </c>
      <c r="D19" s="174">
        <f>ROUND(VALUE(SUBSTITUTE(実質収支比率等に係る経年分析!H$48,"▲","-")),2)</f>
        <v>12.04</v>
      </c>
      <c r="E19" s="174">
        <f>ROUND(VALUE(SUBSTITUTE(実質収支比率等に係る経年分析!I$48,"▲","-")),2)</f>
        <v>11.47</v>
      </c>
      <c r="F19" s="174">
        <f>ROUND(VALUE(SUBSTITUTE(実質収支比率等に係る経年分析!J$48,"▲","-")),2)</f>
        <v>11.61</v>
      </c>
    </row>
    <row r="20" spans="1:11" x14ac:dyDescent="0.2">
      <c r="A20" s="174" t="s">
        <v>53</v>
      </c>
      <c r="B20" s="174">
        <f>ROUND(VALUE(SUBSTITUTE(実質収支比率等に係る経年分析!F$47,"▲","-")),2)</f>
        <v>14.89</v>
      </c>
      <c r="C20" s="174">
        <f>ROUND(VALUE(SUBSTITUTE(実質収支比率等に係る経年分析!G$47,"▲","-")),2)</f>
        <v>14.23</v>
      </c>
      <c r="D20" s="174">
        <f>ROUND(VALUE(SUBSTITUTE(実質収支比率等に係る経年分析!H$47,"▲","-")),2)</f>
        <v>26.81</v>
      </c>
      <c r="E20" s="174">
        <f>ROUND(VALUE(SUBSTITUTE(実質収支比率等に係る経年分析!I$47,"▲","-")),2)</f>
        <v>22.51</v>
      </c>
      <c r="F20" s="174">
        <f>ROUND(VALUE(SUBSTITUTE(実質収支比率等に係る経年分析!J$47,"▲","-")),2)</f>
        <v>25.21</v>
      </c>
    </row>
    <row r="21" spans="1:11" x14ac:dyDescent="0.2">
      <c r="A21" s="174" t="s">
        <v>54</v>
      </c>
      <c r="B21" s="174">
        <f>IF(ISNUMBER(VALUE(SUBSTITUTE(実質収支比率等に係る経年分析!F$49,"▲","-"))),ROUND(VALUE(SUBSTITUTE(実質収支比率等に係る経年分析!F$49,"▲","-")),2),NA())</f>
        <v>2.12</v>
      </c>
      <c r="C21" s="174">
        <f>IF(ISNUMBER(VALUE(SUBSTITUTE(実質収支比率等に係る経年分析!G$49,"▲","-"))),ROUND(VALUE(SUBSTITUTE(実質収支比率等に係る経年分析!G$49,"▲","-")),2),NA())</f>
        <v>2.44</v>
      </c>
      <c r="D21" s="174">
        <f>IF(ISNUMBER(VALUE(SUBSTITUTE(実質収支比率等に係る経年分析!H$49,"▲","-"))),ROUND(VALUE(SUBSTITUTE(実質収支比率等に係る経年分析!H$49,"▲","-")),2),NA())</f>
        <v>14.96</v>
      </c>
      <c r="E21" s="174">
        <f>IF(ISNUMBER(VALUE(SUBSTITUTE(実質収支比率等に係る経年分析!I$49,"▲","-"))),ROUND(VALUE(SUBSTITUTE(実質収支比率等に係る経年分析!I$49,"▲","-")),2),NA())</f>
        <v>-5.3</v>
      </c>
      <c r="F21" s="174">
        <f>IF(ISNUMBER(VALUE(SUBSTITUTE(実質収支比率等に係る経年分析!J$49,"▲","-"))),ROUND(VALUE(SUBSTITUTE(実質収支比率等に係る経年分析!J$49,"▲","-")),2),NA())</f>
        <v>3.52</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給食事業特別会計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2">
      <c r="A30" s="175" t="str">
        <f>IF(連結実質赤字比率に係る赤字・黒字の構成分析!C$40="",NA(),連結実質赤字比率に係る赤字・黒字の構成分析!C$40)</f>
        <v>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0.4</v>
      </c>
    </row>
    <row r="31" spans="1:11" x14ac:dyDescent="0.2">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1.63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1.89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0.67</v>
      </c>
    </row>
    <row r="32" spans="1:11" x14ac:dyDescent="0.2">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0.94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1.39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0.74</v>
      </c>
    </row>
    <row r="33" spans="1:16" x14ac:dyDescent="0.2">
      <c r="A33" s="175" t="str">
        <f>IF(連結実質赤字比率に係る赤字・黒字の構成分析!C$37="",NA(),連結実質赤字比率に係る赤字・黒字の構成分析!C$37)</f>
        <v>駅前通り線周辺地区土地区画整理事業特別会計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1.69</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2.89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3.74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4.9400000000000004</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9.5399999999999991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11.55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10.69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9.8800000000000008</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13.68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11.95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11.12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12.27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12.26</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444</v>
      </c>
      <c r="E42" s="176"/>
      <c r="F42" s="176"/>
      <c r="G42" s="176">
        <f>'実質公債費比率（分子）の構造'!L$52</f>
        <v>446</v>
      </c>
      <c r="H42" s="176"/>
      <c r="I42" s="176"/>
      <c r="J42" s="176">
        <f>'実質公債費比率（分子）の構造'!M$52</f>
        <v>444</v>
      </c>
      <c r="K42" s="176"/>
      <c r="L42" s="176"/>
      <c r="M42" s="176">
        <f>'実質公債費比率（分子）の構造'!N$52</f>
        <v>437</v>
      </c>
      <c r="N42" s="176"/>
      <c r="O42" s="176"/>
      <c r="P42" s="176">
        <f>'実質公債費比率（分子）の構造'!O$52</f>
        <v>450</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38</v>
      </c>
      <c r="C44" s="176"/>
      <c r="D44" s="176"/>
      <c r="E44" s="176">
        <f>'実質公債費比率（分子）の構造'!L$50</f>
        <v>38</v>
      </c>
      <c r="F44" s="176"/>
      <c r="G44" s="176"/>
      <c r="H44" s="176">
        <f>'実質公債費比率（分子）の構造'!M$50</f>
        <v>38</v>
      </c>
      <c r="I44" s="176"/>
      <c r="J44" s="176"/>
      <c r="K44" s="176">
        <f>'実質公債費比率（分子）の構造'!N$50</f>
        <v>38</v>
      </c>
      <c r="L44" s="176"/>
      <c r="M44" s="176"/>
      <c r="N44" s="176">
        <f>'実質公債費比率（分子）の構造'!O$50</f>
        <v>45</v>
      </c>
      <c r="O44" s="176"/>
      <c r="P44" s="176"/>
    </row>
    <row r="45" spans="1:16" x14ac:dyDescent="0.2">
      <c r="A45" s="176" t="s">
        <v>63</v>
      </c>
      <c r="B45" s="176">
        <f>'実質公債費比率（分子）の構造'!K$49</f>
        <v>37</v>
      </c>
      <c r="C45" s="176"/>
      <c r="D45" s="176"/>
      <c r="E45" s="176">
        <f>'実質公債費比率（分子）の構造'!L$49</f>
        <v>37</v>
      </c>
      <c r="F45" s="176"/>
      <c r="G45" s="176"/>
      <c r="H45" s="176">
        <f>'実質公債費比率（分子）の構造'!M$49</f>
        <v>14</v>
      </c>
      <c r="I45" s="176"/>
      <c r="J45" s="176"/>
      <c r="K45" s="176">
        <f>'実質公債費比率（分子）の構造'!N$49</f>
        <v>1</v>
      </c>
      <c r="L45" s="176"/>
      <c r="M45" s="176"/>
      <c r="N45" s="176">
        <f>'実質公債費比率（分子）の構造'!O$49</f>
        <v>2</v>
      </c>
      <c r="O45" s="176"/>
      <c r="P45" s="176"/>
    </row>
    <row r="46" spans="1:16" x14ac:dyDescent="0.2">
      <c r="A46" s="176" t="s">
        <v>64</v>
      </c>
      <c r="B46" s="176">
        <f>'実質公債費比率（分子）の構造'!K$48</f>
        <v>121</v>
      </c>
      <c r="C46" s="176"/>
      <c r="D46" s="176"/>
      <c r="E46" s="176">
        <f>'実質公債費比率（分子）の構造'!L$48</f>
        <v>127</v>
      </c>
      <c r="F46" s="176"/>
      <c r="G46" s="176"/>
      <c r="H46" s="176">
        <f>'実質公債費比率（分子）の構造'!M$48</f>
        <v>67</v>
      </c>
      <c r="I46" s="176"/>
      <c r="J46" s="176"/>
      <c r="K46" s="176">
        <f>'実質公債費比率（分子）の構造'!N$48</f>
        <v>117</v>
      </c>
      <c r="L46" s="176"/>
      <c r="M46" s="176"/>
      <c r="N46" s="176">
        <f>'実質公債費比率（分子）の構造'!O$48</f>
        <v>127</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450</v>
      </c>
      <c r="C49" s="176"/>
      <c r="D49" s="176"/>
      <c r="E49" s="176">
        <f>'実質公債費比率（分子）の構造'!L$45</f>
        <v>457</v>
      </c>
      <c r="F49" s="176"/>
      <c r="G49" s="176"/>
      <c r="H49" s="176">
        <f>'実質公債費比率（分子）の構造'!M$45</f>
        <v>471</v>
      </c>
      <c r="I49" s="176"/>
      <c r="J49" s="176"/>
      <c r="K49" s="176">
        <f>'実質公債費比率（分子）の構造'!N$45</f>
        <v>500</v>
      </c>
      <c r="L49" s="176"/>
      <c r="M49" s="176"/>
      <c r="N49" s="176">
        <f>'実質公債費比率（分子）の構造'!O$45</f>
        <v>578</v>
      </c>
      <c r="O49" s="176"/>
      <c r="P49" s="176"/>
    </row>
    <row r="50" spans="1:16" x14ac:dyDescent="0.2">
      <c r="A50" s="176" t="s">
        <v>67</v>
      </c>
      <c r="B50" s="176" t="e">
        <f>NA()</f>
        <v>#N/A</v>
      </c>
      <c r="C50" s="176">
        <f>IF(ISNUMBER('実質公債費比率（分子）の構造'!K$53),'実質公債費比率（分子）の構造'!K$53,NA())</f>
        <v>202</v>
      </c>
      <c r="D50" s="176" t="e">
        <f>NA()</f>
        <v>#N/A</v>
      </c>
      <c r="E50" s="176" t="e">
        <f>NA()</f>
        <v>#N/A</v>
      </c>
      <c r="F50" s="176">
        <f>IF(ISNUMBER('実質公債費比率（分子）の構造'!L$53),'実質公債費比率（分子）の構造'!L$53,NA())</f>
        <v>213</v>
      </c>
      <c r="G50" s="176" t="e">
        <f>NA()</f>
        <v>#N/A</v>
      </c>
      <c r="H50" s="176" t="e">
        <f>NA()</f>
        <v>#N/A</v>
      </c>
      <c r="I50" s="176">
        <f>IF(ISNUMBER('実質公債費比率（分子）の構造'!M$53),'実質公債費比率（分子）の構造'!M$53,NA())</f>
        <v>146</v>
      </c>
      <c r="J50" s="176" t="e">
        <f>NA()</f>
        <v>#N/A</v>
      </c>
      <c r="K50" s="176" t="e">
        <f>NA()</f>
        <v>#N/A</v>
      </c>
      <c r="L50" s="176">
        <f>IF(ISNUMBER('実質公債費比率（分子）の構造'!N$53),'実質公債費比率（分子）の構造'!N$53,NA())</f>
        <v>219</v>
      </c>
      <c r="M50" s="176" t="e">
        <f>NA()</f>
        <v>#N/A</v>
      </c>
      <c r="N50" s="176" t="e">
        <f>NA()</f>
        <v>#N/A</v>
      </c>
      <c r="O50" s="176">
        <f>IF(ISNUMBER('実質公債費比率（分子）の構造'!O$53),'実質公債費比率（分子）の構造'!O$53,NA())</f>
        <v>302</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5345</v>
      </c>
      <c r="E56" s="175"/>
      <c r="F56" s="175"/>
      <c r="G56" s="175">
        <f>'将来負担比率（分子）の構造'!J$52</f>
        <v>5364</v>
      </c>
      <c r="H56" s="175"/>
      <c r="I56" s="175"/>
      <c r="J56" s="175">
        <f>'将来負担比率（分子）の構造'!K$52</f>
        <v>5479</v>
      </c>
      <c r="K56" s="175"/>
      <c r="L56" s="175"/>
      <c r="M56" s="175">
        <f>'将来負担比率（分子）の構造'!L$52</f>
        <v>5206</v>
      </c>
      <c r="N56" s="175"/>
      <c r="O56" s="175"/>
      <c r="P56" s="175">
        <f>'将来負担比率（分子）の構造'!M$52</f>
        <v>4978</v>
      </c>
    </row>
    <row r="57" spans="1:16" x14ac:dyDescent="0.2">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1536</v>
      </c>
      <c r="E58" s="175"/>
      <c r="F58" s="175"/>
      <c r="G58" s="175">
        <f>'将来負担比率（分子）の構造'!J$50</f>
        <v>1523</v>
      </c>
      <c r="H58" s="175"/>
      <c r="I58" s="175"/>
      <c r="J58" s="175">
        <f>'将来負担比率（分子）の構造'!K$50</f>
        <v>2477</v>
      </c>
      <c r="K58" s="175"/>
      <c r="L58" s="175"/>
      <c r="M58" s="175">
        <f>'将来負担比率（分子）の構造'!L$50</f>
        <v>2376</v>
      </c>
      <c r="N58" s="175"/>
      <c r="O58" s="175"/>
      <c r="P58" s="175">
        <f>'将来負担比率（分子）の構造'!M$50</f>
        <v>2477</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703</v>
      </c>
      <c r="C62" s="175"/>
      <c r="D62" s="175"/>
      <c r="E62" s="175">
        <f>'将来負担比率（分子）の構造'!J$45</f>
        <v>714</v>
      </c>
      <c r="F62" s="175"/>
      <c r="G62" s="175"/>
      <c r="H62" s="175">
        <f>'将来負担比率（分子）の構造'!K$45</f>
        <v>688</v>
      </c>
      <c r="I62" s="175"/>
      <c r="J62" s="175"/>
      <c r="K62" s="175">
        <f>'将来負担比率（分子）の構造'!L$45</f>
        <v>588</v>
      </c>
      <c r="L62" s="175"/>
      <c r="M62" s="175"/>
      <c r="N62" s="175">
        <f>'将来負担比率（分子）の構造'!M$45</f>
        <v>585</v>
      </c>
      <c r="O62" s="175"/>
      <c r="P62" s="175"/>
    </row>
    <row r="63" spans="1:16" x14ac:dyDescent="0.2">
      <c r="A63" s="175" t="s">
        <v>34</v>
      </c>
      <c r="B63" s="175">
        <f>'将来負担比率（分子）の構造'!I$44</f>
        <v>58</v>
      </c>
      <c r="C63" s="175"/>
      <c r="D63" s="175"/>
      <c r="E63" s="175">
        <f>'将来負担比率（分子）の構造'!J$44</f>
        <v>32</v>
      </c>
      <c r="F63" s="175"/>
      <c r="G63" s="175"/>
      <c r="H63" s="175">
        <f>'将来負担比率（分子）の構造'!K$44</f>
        <v>19</v>
      </c>
      <c r="I63" s="175"/>
      <c r="J63" s="175"/>
      <c r="K63" s="175">
        <f>'将来負担比率（分子）の構造'!L$44</f>
        <v>37</v>
      </c>
      <c r="L63" s="175"/>
      <c r="M63" s="175"/>
      <c r="N63" s="175">
        <f>'将来負担比率（分子）の構造'!M$44</f>
        <v>61</v>
      </c>
      <c r="O63" s="175"/>
      <c r="P63" s="175"/>
    </row>
    <row r="64" spans="1:16" x14ac:dyDescent="0.2">
      <c r="A64" s="175" t="s">
        <v>33</v>
      </c>
      <c r="B64" s="175">
        <f>'将来負担比率（分子）の構造'!I$43</f>
        <v>1241</v>
      </c>
      <c r="C64" s="175"/>
      <c r="D64" s="175"/>
      <c r="E64" s="175">
        <f>'将来負担比率（分子）の構造'!J$43</f>
        <v>1140</v>
      </c>
      <c r="F64" s="175"/>
      <c r="G64" s="175"/>
      <c r="H64" s="175">
        <f>'将来負担比率（分子）の構造'!K$43</f>
        <v>826</v>
      </c>
      <c r="I64" s="175"/>
      <c r="J64" s="175"/>
      <c r="K64" s="175">
        <f>'将来負担比率（分子）の構造'!L$43</f>
        <v>808</v>
      </c>
      <c r="L64" s="175"/>
      <c r="M64" s="175"/>
      <c r="N64" s="175">
        <f>'将来負担比率（分子）の構造'!M$43</f>
        <v>823</v>
      </c>
      <c r="O64" s="175"/>
      <c r="P64" s="175"/>
    </row>
    <row r="65" spans="1:16" x14ac:dyDescent="0.2">
      <c r="A65" s="175" t="s">
        <v>32</v>
      </c>
      <c r="B65" s="175">
        <f>'将来負担比率（分子）の構造'!I$42</f>
        <v>242</v>
      </c>
      <c r="C65" s="175"/>
      <c r="D65" s="175"/>
      <c r="E65" s="175">
        <f>'将来負担比率（分子）の構造'!J$42</f>
        <v>204</v>
      </c>
      <c r="F65" s="175"/>
      <c r="G65" s="175"/>
      <c r="H65" s="175">
        <f>'将来負担比率（分子）の構造'!K$42</f>
        <v>227</v>
      </c>
      <c r="I65" s="175"/>
      <c r="J65" s="175"/>
      <c r="K65" s="175">
        <f>'将来負担比率（分子）の構造'!L$42</f>
        <v>189</v>
      </c>
      <c r="L65" s="175"/>
      <c r="M65" s="175"/>
      <c r="N65" s="175">
        <f>'将来負担比率（分子）の構造'!M$42</f>
        <v>144</v>
      </c>
      <c r="O65" s="175"/>
      <c r="P65" s="175"/>
    </row>
    <row r="66" spans="1:16" x14ac:dyDescent="0.2">
      <c r="A66" s="175" t="s">
        <v>31</v>
      </c>
      <c r="B66" s="175">
        <f>'将来負担比率（分子）の構造'!I$41</f>
        <v>6707</v>
      </c>
      <c r="C66" s="175"/>
      <c r="D66" s="175"/>
      <c r="E66" s="175">
        <f>'将来負担比率（分子）の構造'!J$41</f>
        <v>6870</v>
      </c>
      <c r="F66" s="175"/>
      <c r="G66" s="175"/>
      <c r="H66" s="175">
        <f>'将来負担比率（分子）の構造'!K$41</f>
        <v>7137</v>
      </c>
      <c r="I66" s="175"/>
      <c r="J66" s="175"/>
      <c r="K66" s="175">
        <f>'将来負担比率（分子）の構造'!L$41</f>
        <v>7069</v>
      </c>
      <c r="L66" s="175"/>
      <c r="M66" s="175"/>
      <c r="N66" s="175">
        <f>'将来負担比率（分子）の構造'!M$41</f>
        <v>7113</v>
      </c>
      <c r="O66" s="175"/>
      <c r="P66" s="175"/>
    </row>
    <row r="67" spans="1:16" x14ac:dyDescent="0.2">
      <c r="A67" s="175" t="s">
        <v>71</v>
      </c>
      <c r="B67" s="175" t="e">
        <f>NA()</f>
        <v>#N/A</v>
      </c>
      <c r="C67" s="175">
        <f>IF(ISNUMBER('将来負担比率（分子）の構造'!I$53), IF('将来負担比率（分子）の構造'!I$53 &lt; 0, 0, '将来負担比率（分子）の構造'!I$53), NA())</f>
        <v>2070</v>
      </c>
      <c r="D67" s="175" t="e">
        <f>NA()</f>
        <v>#N/A</v>
      </c>
      <c r="E67" s="175" t="e">
        <f>NA()</f>
        <v>#N/A</v>
      </c>
      <c r="F67" s="175">
        <f>IF(ISNUMBER('将来負担比率（分子）の構造'!J$53), IF('将来負担比率（分子）の構造'!J$53 &lt; 0, 0, '将来負担比率（分子）の構造'!J$53), NA())</f>
        <v>2073</v>
      </c>
      <c r="G67" s="175" t="e">
        <f>NA()</f>
        <v>#N/A</v>
      </c>
      <c r="H67" s="175" t="e">
        <f>NA()</f>
        <v>#N/A</v>
      </c>
      <c r="I67" s="175">
        <f>IF(ISNUMBER('将来負担比率（分子）の構造'!K$53), IF('将来負担比率（分子）の構造'!K$53 &lt; 0, 0, '将来負担比率（分子）の構造'!K$53), NA())</f>
        <v>942</v>
      </c>
      <c r="J67" s="175" t="e">
        <f>NA()</f>
        <v>#N/A</v>
      </c>
      <c r="K67" s="175" t="e">
        <f>NA()</f>
        <v>#N/A</v>
      </c>
      <c r="L67" s="175">
        <f>IF(ISNUMBER('将来負担比率（分子）の構造'!L$53), IF('将来負担比率（分子）の構造'!L$53 &lt; 0, 0, '将来負担比率（分子）の構造'!L$53), NA())</f>
        <v>1110</v>
      </c>
      <c r="M67" s="175" t="e">
        <f>NA()</f>
        <v>#N/A</v>
      </c>
      <c r="N67" s="175" t="e">
        <f>NA()</f>
        <v>#N/A</v>
      </c>
      <c r="O67" s="175">
        <f>IF(ISNUMBER('将来負担比率（分子）の構造'!M$53), IF('将来負担比率（分子）の構造'!M$53 &lt; 0, 0, '将来負担比率（分子）の構造'!M$53), NA())</f>
        <v>1271</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1180</v>
      </c>
      <c r="C72" s="179">
        <f>基金残高に係る経年分析!G55</f>
        <v>980</v>
      </c>
      <c r="D72" s="179">
        <f>基金残高に係る経年分析!H55</f>
        <v>1120</v>
      </c>
    </row>
    <row r="73" spans="1:16" x14ac:dyDescent="0.2">
      <c r="A73" s="178" t="s">
        <v>74</v>
      </c>
      <c r="B73" s="179">
        <f>基金残高に係る経年分析!F56</f>
        <v>13</v>
      </c>
      <c r="C73" s="179">
        <f>基金残高に係る経年分析!G56</f>
        <v>13</v>
      </c>
      <c r="D73" s="179">
        <f>基金残高に係る経年分析!H56</f>
        <v>34</v>
      </c>
    </row>
    <row r="74" spans="1:16" x14ac:dyDescent="0.2">
      <c r="A74" s="178" t="s">
        <v>75</v>
      </c>
      <c r="B74" s="179">
        <f>基金残高に係る経年分析!F57</f>
        <v>748</v>
      </c>
      <c r="C74" s="179">
        <f>基金残高に係る経年分析!G57</f>
        <v>837</v>
      </c>
      <c r="D74" s="179">
        <f>基金残高に係る経年分析!H57</f>
        <v>767</v>
      </c>
    </row>
  </sheetData>
  <sheetProtection algorithmName="SHA-512" hashValue="pehz2MjUicXpiGXYVb7bi8MkxLCt36PqcTno8rYteBJf69/8UUbfW96tlr4DeZaHNJwqvvWz+v3XZxYVxukSbA==" saltValue="k3poOo5cg2zbSlT0KGKO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新山</cp:lastModifiedBy>
  <cp:lastPrinted>2025-03-16T23:49:03Z</cp:lastPrinted>
  <dcterms:created xsi:type="dcterms:W3CDTF">2025-02-19T02:03:15Z</dcterms:created>
  <dcterms:modified xsi:type="dcterms:W3CDTF">2025-03-25T02:53:45Z</dcterms:modified>
  <cp:category/>
</cp:coreProperties>
</file>